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R:\D\SKL\2017\Auswertungen\"/>
    </mc:Choice>
  </mc:AlternateContent>
  <xr:revisionPtr revIDLastSave="0" documentId="10_ncr:100000_{5FF92396-D1FD-4815-8CE7-2CD79EE65FFC}" xr6:coauthVersionLast="31" xr6:coauthVersionMax="31" xr10:uidLastSave="{00000000-0000-0000-0000-000000000000}"/>
  <bookViews>
    <workbookView xWindow="360" yWindow="390" windowWidth="19305" windowHeight="12105" activeTab="4" xr2:uid="{00000000-000D-0000-FFFF-FFFF00000000}"/>
  </bookViews>
  <sheets>
    <sheet name="SoPäInt" sheetId="18" r:id="rId1"/>
    <sheet name="Fußnoten" sheetId="19" r:id="rId2"/>
    <sheet name="Erläuterungen" sheetId="20" r:id="rId3"/>
    <sheet name="D" sheetId="17" r:id="rId4"/>
    <sheet name="Quoten D" sheetId="21" r:id="rId5"/>
    <sheet name="BW" sheetId="1" r:id="rId6"/>
    <sheet name="BY" sheetId="2" r:id="rId7"/>
    <sheet name="BE" sheetId="3" r:id="rId8"/>
    <sheet name="BB" sheetId="4" r:id="rId9"/>
    <sheet name="HB" sheetId="5" r:id="rId10"/>
    <sheet name="HH" sheetId="6" r:id="rId11"/>
    <sheet name="HE" sheetId="7" r:id="rId12"/>
    <sheet name="MV" sheetId="8" r:id="rId13"/>
    <sheet name="NI" sheetId="9" r:id="rId14"/>
    <sheet name="NW" sheetId="10" r:id="rId15"/>
    <sheet name="RP" sheetId="11" r:id="rId16"/>
    <sheet name="SL" sheetId="12" r:id="rId17"/>
    <sheet name="SN" sheetId="13" r:id="rId18"/>
    <sheet name="ST" sheetId="14" r:id="rId19"/>
    <sheet name="SH" sheetId="15" r:id="rId20"/>
    <sheet name="TH" sheetId="1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Bundesland">#REF!</definedName>
    <definedName name="_xlnm.Print_Area" localSheetId="8">BB!$A$1:$W$19</definedName>
    <definedName name="_xlnm.Print_Area" localSheetId="7">BE!$A$1:$W$19</definedName>
    <definedName name="_xlnm.Print_Area" localSheetId="5">BW!$A$1:$W$19</definedName>
    <definedName name="_xlnm.Print_Area" localSheetId="6">BY!$A$1:$W$19</definedName>
    <definedName name="_xlnm.Print_Area" localSheetId="3">D!$A$1:$W$19</definedName>
    <definedName name="_xlnm.Print_Area" localSheetId="2">Erläuterungen!$A$1:$G$28</definedName>
    <definedName name="_xlnm.Print_Area" localSheetId="9">HB!$A$1:$W$19</definedName>
    <definedName name="_xlnm.Print_Area" localSheetId="11">HE!$A$1:$W$19</definedName>
    <definedName name="_xlnm.Print_Area" localSheetId="10">HH!$A$1:$W$19</definedName>
    <definedName name="_xlnm.Print_Area" localSheetId="12">MV!$A$1:$W$19</definedName>
    <definedName name="_xlnm.Print_Area" localSheetId="13">NI!$A$1:$W$19</definedName>
    <definedName name="_xlnm.Print_Area" localSheetId="14">NW!$A$1:$W$19</definedName>
    <definedName name="_xlnm.Print_Area" localSheetId="15">RP!$A$1:$W$19</definedName>
    <definedName name="_xlnm.Print_Area" localSheetId="19">SH!$A$1:$W$19</definedName>
    <definedName name="_xlnm.Print_Area" localSheetId="16">SL!$A$1:$W$19</definedName>
    <definedName name="_xlnm.Print_Area" localSheetId="17">SN!$A$1:$W$19</definedName>
    <definedName name="_xlnm.Print_Area" localSheetId="18">ST!$A$1:$W$19</definedName>
    <definedName name="_xlnm.Print_Area" localSheetId="20">TH!$A$1:$W$19</definedName>
    <definedName name="_xlnm.Print_Titles" localSheetId="8">BB!$A:$C,BB!$1:$6</definedName>
    <definedName name="_xlnm.Print_Titles" localSheetId="7">BE!$A:$C,BE!$1:$6</definedName>
    <definedName name="_xlnm.Print_Titles" localSheetId="5">BW!$A:$C,BW!$1:$6</definedName>
    <definedName name="_xlnm.Print_Titles" localSheetId="6">BY!$A:$C,BY!$1:$6</definedName>
    <definedName name="_xlnm.Print_Titles" localSheetId="3">D!$A:$C,D!$1:$6</definedName>
    <definedName name="_xlnm.Print_Titles" localSheetId="9">HB!$A:$C,HB!$1:$6</definedName>
    <definedName name="_xlnm.Print_Titles" localSheetId="11">HE!$A:$C,HE!$1:$6</definedName>
    <definedName name="_xlnm.Print_Titles" localSheetId="10">HH!$A:$C,HH!$1:$6</definedName>
    <definedName name="_xlnm.Print_Titles" localSheetId="12">MV!$A:$C,MV!$1:$6</definedName>
    <definedName name="_xlnm.Print_Titles" localSheetId="13">NI!$A:$C,NI!$1:$6</definedName>
    <definedName name="_xlnm.Print_Titles" localSheetId="14">NW!$A:$C,NW!$1:$6</definedName>
    <definedName name="_xlnm.Print_Titles" localSheetId="4">'Quoten D'!$A:$C,'Quoten D'!$1:$6</definedName>
    <definedName name="_xlnm.Print_Titles" localSheetId="15">RP!$A:$C,RP!$1:$6</definedName>
    <definedName name="_xlnm.Print_Titles" localSheetId="19">SH!$A:$C,SH!$1:$6</definedName>
    <definedName name="_xlnm.Print_Titles" localSheetId="16">SL!$A:$C,SL!$1:$6</definedName>
    <definedName name="_xlnm.Print_Titles" localSheetId="17">SN!$A:$C,SN!$1:$6</definedName>
    <definedName name="_xlnm.Print_Titles" localSheetId="18">ST!$A:$C,ST!$1:$6</definedName>
    <definedName name="_xlnm.Print_Titles" localSheetId="20">TH!$A:$C,TH!$1:$6</definedName>
  </definedNames>
  <calcPr calcId="179017"/>
</workbook>
</file>

<file path=xl/calcChain.xml><?xml version="1.0" encoding="utf-8"?>
<calcChain xmlns="http://schemas.openxmlformats.org/spreadsheetml/2006/main">
  <c r="D21" i="21" l="1"/>
  <c r="D20" i="21"/>
  <c r="D19" i="21"/>
  <c r="D18" i="21"/>
  <c r="D17" i="21"/>
  <c r="D16" i="21"/>
  <c r="D15" i="21"/>
  <c r="D14" i="21"/>
  <c r="D13" i="21"/>
  <c r="D12" i="21"/>
  <c r="D11" i="21"/>
  <c r="D10" i="21"/>
  <c r="D9" i="21"/>
  <c r="D7" i="2" l="1"/>
  <c r="D8" i="17"/>
  <c r="W19" i="16"/>
  <c r="V19" i="16"/>
  <c r="U19" i="16"/>
  <c r="T19" i="16"/>
  <c r="S19" i="16"/>
  <c r="R19" i="16"/>
  <c r="Q19" i="16"/>
  <c r="P19" i="16"/>
  <c r="O19" i="16"/>
  <c r="M19" i="16"/>
  <c r="L19" i="16"/>
  <c r="K19" i="16"/>
  <c r="J19" i="16"/>
  <c r="I19" i="16"/>
  <c r="H19" i="16"/>
  <c r="G19" i="16"/>
  <c r="F19" i="16"/>
  <c r="E19" i="16"/>
  <c r="W18" i="16"/>
  <c r="V18" i="16"/>
  <c r="U18" i="16"/>
  <c r="T18" i="16"/>
  <c r="S18" i="16"/>
  <c r="R18" i="16"/>
  <c r="Q18" i="16"/>
  <c r="P18" i="16"/>
  <c r="O18" i="16"/>
  <c r="M18" i="16"/>
  <c r="L18" i="16"/>
  <c r="K18" i="16"/>
  <c r="J18" i="16"/>
  <c r="I18" i="16"/>
  <c r="H18" i="16"/>
  <c r="G18" i="16"/>
  <c r="F18" i="16"/>
  <c r="E18" i="16"/>
  <c r="W17" i="16"/>
  <c r="V17" i="16"/>
  <c r="U17" i="16"/>
  <c r="T17" i="16"/>
  <c r="S17" i="16"/>
  <c r="R17" i="16"/>
  <c r="Q17" i="16"/>
  <c r="P17" i="16"/>
  <c r="O17" i="16"/>
  <c r="M17" i="16"/>
  <c r="L17" i="16"/>
  <c r="K17" i="16"/>
  <c r="J17" i="16"/>
  <c r="I17" i="16"/>
  <c r="H17" i="16"/>
  <c r="G17" i="16"/>
  <c r="F17" i="16"/>
  <c r="E17" i="16"/>
  <c r="W16" i="16"/>
  <c r="V16" i="16"/>
  <c r="U16" i="16"/>
  <c r="T16" i="16"/>
  <c r="S16" i="16"/>
  <c r="R16" i="16"/>
  <c r="Q16" i="16"/>
  <c r="P16" i="16"/>
  <c r="O16" i="16"/>
  <c r="M16" i="16"/>
  <c r="L16" i="16"/>
  <c r="K16" i="16"/>
  <c r="J16" i="16"/>
  <c r="I16" i="16"/>
  <c r="H16" i="16"/>
  <c r="G16" i="16"/>
  <c r="F16" i="16"/>
  <c r="E16" i="16"/>
  <c r="W15" i="16"/>
  <c r="V15" i="16"/>
  <c r="U15" i="16"/>
  <c r="T15" i="16"/>
  <c r="S15" i="16"/>
  <c r="R15" i="16"/>
  <c r="Q15" i="16"/>
  <c r="P15" i="16"/>
  <c r="O15" i="16"/>
  <c r="M15" i="16"/>
  <c r="L15" i="16"/>
  <c r="K15" i="16"/>
  <c r="J15" i="16"/>
  <c r="I15" i="16"/>
  <c r="H15" i="16"/>
  <c r="G15" i="16"/>
  <c r="F15" i="16"/>
  <c r="E15" i="16"/>
  <c r="W14" i="16"/>
  <c r="V14" i="16"/>
  <c r="U14" i="16"/>
  <c r="T14" i="16"/>
  <c r="S14" i="16"/>
  <c r="R14" i="16"/>
  <c r="Q14" i="16"/>
  <c r="P14" i="16"/>
  <c r="O14" i="16"/>
  <c r="M14" i="16"/>
  <c r="L14" i="16"/>
  <c r="K14" i="16"/>
  <c r="J14" i="16"/>
  <c r="I14" i="16"/>
  <c r="H14" i="16"/>
  <c r="G14" i="16"/>
  <c r="F14" i="16"/>
  <c r="E14" i="16"/>
  <c r="W13" i="16"/>
  <c r="V13" i="16"/>
  <c r="U13" i="16"/>
  <c r="T13" i="16"/>
  <c r="S13" i="16"/>
  <c r="R13" i="16"/>
  <c r="Q13" i="16"/>
  <c r="P13" i="16"/>
  <c r="O13" i="16"/>
  <c r="M13" i="16"/>
  <c r="L13" i="16"/>
  <c r="K13" i="16"/>
  <c r="J13" i="16"/>
  <c r="I13" i="16"/>
  <c r="H13" i="16"/>
  <c r="G13" i="16"/>
  <c r="F13" i="16"/>
  <c r="E13" i="16"/>
  <c r="W12" i="16"/>
  <c r="V12" i="16"/>
  <c r="U12" i="16"/>
  <c r="T12" i="16"/>
  <c r="S12" i="16"/>
  <c r="R12" i="16"/>
  <c r="Q12" i="16"/>
  <c r="P12" i="16"/>
  <c r="O12" i="16"/>
  <c r="M12" i="16"/>
  <c r="L12" i="16"/>
  <c r="K12" i="16"/>
  <c r="J12" i="16"/>
  <c r="I12" i="16"/>
  <c r="H12" i="16"/>
  <c r="G12" i="16"/>
  <c r="F12" i="16"/>
  <c r="E12" i="16"/>
  <c r="W11" i="16"/>
  <c r="V11" i="16"/>
  <c r="U11" i="16"/>
  <c r="T11" i="16"/>
  <c r="S11" i="16"/>
  <c r="R11" i="16"/>
  <c r="Q11" i="16"/>
  <c r="P11" i="16"/>
  <c r="O11" i="16"/>
  <c r="M11" i="16"/>
  <c r="L11" i="16"/>
  <c r="K11" i="16"/>
  <c r="J11" i="16"/>
  <c r="I11" i="16"/>
  <c r="H11" i="16"/>
  <c r="G11" i="16"/>
  <c r="F11" i="16"/>
  <c r="E11" i="16"/>
  <c r="W10" i="16"/>
  <c r="V10" i="16"/>
  <c r="U10" i="16"/>
  <c r="T10" i="16"/>
  <c r="S10" i="16"/>
  <c r="R10" i="16"/>
  <c r="Q10" i="16"/>
  <c r="P10" i="16"/>
  <c r="O10" i="16"/>
  <c r="M10" i="16"/>
  <c r="L10" i="16"/>
  <c r="K10" i="16"/>
  <c r="J10" i="16"/>
  <c r="I10" i="16"/>
  <c r="H10" i="16"/>
  <c r="G10" i="16"/>
  <c r="F10" i="16"/>
  <c r="E10" i="16"/>
  <c r="W8" i="16"/>
  <c r="V8" i="16"/>
  <c r="U8" i="16"/>
  <c r="T8" i="16"/>
  <c r="S8" i="16"/>
  <c r="R8" i="16"/>
  <c r="Q8" i="16"/>
  <c r="P8" i="16"/>
  <c r="O8" i="16"/>
  <c r="M8" i="16"/>
  <c r="L8" i="16"/>
  <c r="K8" i="16"/>
  <c r="J8" i="16"/>
  <c r="I8" i="16"/>
  <c r="H8" i="16"/>
  <c r="G8" i="16"/>
  <c r="F8" i="16"/>
  <c r="E8" i="16"/>
  <c r="C2" i="16"/>
  <c r="W19" i="15"/>
  <c r="V19" i="15"/>
  <c r="U19" i="15"/>
  <c r="T19" i="15"/>
  <c r="S19" i="15"/>
  <c r="R19" i="15"/>
  <c r="Q19" i="15"/>
  <c r="P19" i="15"/>
  <c r="O19" i="15"/>
  <c r="M19" i="15"/>
  <c r="L19" i="15"/>
  <c r="K19" i="15"/>
  <c r="J19" i="15"/>
  <c r="I19" i="15"/>
  <c r="H19" i="15"/>
  <c r="G19" i="15"/>
  <c r="F19" i="15"/>
  <c r="E19" i="15"/>
  <c r="W18" i="15"/>
  <c r="V18" i="15"/>
  <c r="U18" i="15"/>
  <c r="T18" i="15"/>
  <c r="S18" i="15"/>
  <c r="R18" i="15"/>
  <c r="Q18" i="15"/>
  <c r="P18" i="15"/>
  <c r="O18" i="15"/>
  <c r="M18" i="15"/>
  <c r="L18" i="15"/>
  <c r="K18" i="15"/>
  <c r="J18" i="15"/>
  <c r="I18" i="15"/>
  <c r="H18" i="15"/>
  <c r="G18" i="15"/>
  <c r="F18" i="15"/>
  <c r="E18" i="15"/>
  <c r="W17" i="15"/>
  <c r="V17" i="15"/>
  <c r="U17" i="15"/>
  <c r="T17" i="15"/>
  <c r="S17" i="15"/>
  <c r="R17" i="15"/>
  <c r="Q17" i="15"/>
  <c r="P17" i="15"/>
  <c r="O17" i="15"/>
  <c r="M17" i="15"/>
  <c r="L17" i="15"/>
  <c r="K17" i="15"/>
  <c r="J17" i="15"/>
  <c r="I17" i="15"/>
  <c r="H17" i="15"/>
  <c r="G17" i="15"/>
  <c r="F17" i="15"/>
  <c r="E17" i="15"/>
  <c r="W16" i="15"/>
  <c r="V16" i="15"/>
  <c r="U16" i="15"/>
  <c r="T16" i="15"/>
  <c r="S16" i="15"/>
  <c r="R16" i="15"/>
  <c r="Q16" i="15"/>
  <c r="P16" i="15"/>
  <c r="O16" i="15"/>
  <c r="M16" i="15"/>
  <c r="L16" i="15"/>
  <c r="K16" i="15"/>
  <c r="J16" i="15"/>
  <c r="I16" i="15"/>
  <c r="H16" i="15"/>
  <c r="G16" i="15"/>
  <c r="F16" i="15"/>
  <c r="E16" i="15"/>
  <c r="W15" i="15"/>
  <c r="V15" i="15"/>
  <c r="U15" i="15"/>
  <c r="T15" i="15"/>
  <c r="S15" i="15"/>
  <c r="R15" i="15"/>
  <c r="Q15" i="15"/>
  <c r="P15" i="15"/>
  <c r="O15" i="15"/>
  <c r="M15" i="15"/>
  <c r="L15" i="15"/>
  <c r="K15" i="15"/>
  <c r="J15" i="15"/>
  <c r="I15" i="15"/>
  <c r="H15" i="15"/>
  <c r="G15" i="15"/>
  <c r="F15" i="15"/>
  <c r="E15" i="15"/>
  <c r="W14" i="15"/>
  <c r="V14" i="15"/>
  <c r="U14" i="15"/>
  <c r="T14" i="15"/>
  <c r="S14" i="15"/>
  <c r="R14" i="15"/>
  <c r="Q14" i="15"/>
  <c r="P14" i="15"/>
  <c r="O14" i="15"/>
  <c r="M14" i="15"/>
  <c r="L14" i="15"/>
  <c r="K14" i="15"/>
  <c r="J14" i="15"/>
  <c r="I14" i="15"/>
  <c r="H14" i="15"/>
  <c r="G14" i="15"/>
  <c r="F14" i="15"/>
  <c r="E14" i="15"/>
  <c r="W13" i="15"/>
  <c r="V13" i="15"/>
  <c r="U13" i="15"/>
  <c r="T13" i="15"/>
  <c r="S13" i="15"/>
  <c r="R13" i="15"/>
  <c r="Q13" i="15"/>
  <c r="P13" i="15"/>
  <c r="O13" i="15"/>
  <c r="M13" i="15"/>
  <c r="L13" i="15"/>
  <c r="K13" i="15"/>
  <c r="J13" i="15"/>
  <c r="I13" i="15"/>
  <c r="H13" i="15"/>
  <c r="G13" i="15"/>
  <c r="F13" i="15"/>
  <c r="E13" i="15"/>
  <c r="W12" i="15"/>
  <c r="V12" i="15"/>
  <c r="U12" i="15"/>
  <c r="T12" i="15"/>
  <c r="S12" i="15"/>
  <c r="R12" i="15"/>
  <c r="Q12" i="15"/>
  <c r="P12" i="15"/>
  <c r="O12" i="15"/>
  <c r="M12" i="15"/>
  <c r="L12" i="15"/>
  <c r="K12" i="15"/>
  <c r="J12" i="15"/>
  <c r="I12" i="15"/>
  <c r="H12" i="15"/>
  <c r="G12" i="15"/>
  <c r="F12" i="15"/>
  <c r="E12" i="15"/>
  <c r="W11" i="15"/>
  <c r="V11" i="15"/>
  <c r="U11" i="15"/>
  <c r="T11" i="15"/>
  <c r="S11" i="15"/>
  <c r="R11" i="15"/>
  <c r="Q11" i="15"/>
  <c r="P11" i="15"/>
  <c r="O11" i="15"/>
  <c r="M11" i="15"/>
  <c r="L11" i="15"/>
  <c r="K11" i="15"/>
  <c r="J11" i="15"/>
  <c r="I11" i="15"/>
  <c r="H11" i="15"/>
  <c r="G11" i="15"/>
  <c r="F11" i="15"/>
  <c r="E11" i="15"/>
  <c r="W10" i="15"/>
  <c r="V10" i="15"/>
  <c r="U10" i="15"/>
  <c r="T10" i="15"/>
  <c r="S10" i="15"/>
  <c r="R10" i="15"/>
  <c r="Q10" i="15"/>
  <c r="P10" i="15"/>
  <c r="O10" i="15"/>
  <c r="M10" i="15"/>
  <c r="L10" i="15"/>
  <c r="K10" i="15"/>
  <c r="J10" i="15"/>
  <c r="I10" i="15"/>
  <c r="H10" i="15"/>
  <c r="G10" i="15"/>
  <c r="F10" i="15"/>
  <c r="E10" i="15"/>
  <c r="W8" i="15"/>
  <c r="V8" i="15"/>
  <c r="U8" i="15"/>
  <c r="T8" i="15"/>
  <c r="S8" i="15"/>
  <c r="R8" i="15"/>
  <c r="Q8" i="15"/>
  <c r="P8" i="15"/>
  <c r="O8" i="15"/>
  <c r="M8" i="15"/>
  <c r="L8" i="15"/>
  <c r="K8" i="15"/>
  <c r="J8" i="15"/>
  <c r="I8" i="15"/>
  <c r="H8" i="15"/>
  <c r="G8" i="15"/>
  <c r="F8" i="15"/>
  <c r="E8" i="15"/>
  <c r="C2" i="15"/>
  <c r="W19" i="14"/>
  <c r="V19" i="14"/>
  <c r="U19" i="14"/>
  <c r="T19" i="14"/>
  <c r="S19" i="14"/>
  <c r="R19" i="14"/>
  <c r="Q19" i="14"/>
  <c r="P19" i="14"/>
  <c r="O19" i="14"/>
  <c r="M19" i="14"/>
  <c r="L19" i="14"/>
  <c r="K19" i="14"/>
  <c r="J19" i="14"/>
  <c r="I19" i="14"/>
  <c r="H19" i="14"/>
  <c r="G19" i="14"/>
  <c r="F19" i="14"/>
  <c r="E19" i="14"/>
  <c r="W18" i="14"/>
  <c r="V18" i="14"/>
  <c r="U18" i="14"/>
  <c r="T18" i="14"/>
  <c r="S18" i="14"/>
  <c r="R18" i="14"/>
  <c r="Q18" i="14"/>
  <c r="P18" i="14"/>
  <c r="O18" i="14"/>
  <c r="M18" i="14"/>
  <c r="L18" i="14"/>
  <c r="K18" i="14"/>
  <c r="J18" i="14"/>
  <c r="I18" i="14"/>
  <c r="H18" i="14"/>
  <c r="G18" i="14"/>
  <c r="F18" i="14"/>
  <c r="E18" i="14"/>
  <c r="W17" i="14"/>
  <c r="V17" i="14"/>
  <c r="U17" i="14"/>
  <c r="T17" i="14"/>
  <c r="S17" i="14"/>
  <c r="R17" i="14"/>
  <c r="Q17" i="14"/>
  <c r="P17" i="14"/>
  <c r="O17" i="14"/>
  <c r="M17" i="14"/>
  <c r="L17" i="14"/>
  <c r="K17" i="14"/>
  <c r="J17" i="14"/>
  <c r="I17" i="14"/>
  <c r="H17" i="14"/>
  <c r="G17" i="14"/>
  <c r="F17" i="14"/>
  <c r="E17" i="14"/>
  <c r="W16" i="14"/>
  <c r="V16" i="14"/>
  <c r="U16" i="14"/>
  <c r="T16" i="14"/>
  <c r="S16" i="14"/>
  <c r="R16" i="14"/>
  <c r="Q16" i="14"/>
  <c r="P16" i="14"/>
  <c r="O16" i="14"/>
  <c r="M16" i="14"/>
  <c r="L16" i="14"/>
  <c r="K16" i="14"/>
  <c r="J16" i="14"/>
  <c r="I16" i="14"/>
  <c r="H16" i="14"/>
  <c r="G16" i="14"/>
  <c r="F16" i="14"/>
  <c r="E16" i="14"/>
  <c r="W15" i="14"/>
  <c r="V15" i="14"/>
  <c r="U15" i="14"/>
  <c r="T15" i="14"/>
  <c r="S15" i="14"/>
  <c r="R15" i="14"/>
  <c r="Q15" i="14"/>
  <c r="P15" i="14"/>
  <c r="O15" i="14"/>
  <c r="M15" i="14"/>
  <c r="L15" i="14"/>
  <c r="K15" i="14"/>
  <c r="J15" i="14"/>
  <c r="I15" i="14"/>
  <c r="H15" i="14"/>
  <c r="G15" i="14"/>
  <c r="F15" i="14"/>
  <c r="E15" i="14"/>
  <c r="W14" i="14"/>
  <c r="V14" i="14"/>
  <c r="U14" i="14"/>
  <c r="T14" i="14"/>
  <c r="S14" i="14"/>
  <c r="R14" i="14"/>
  <c r="Q14" i="14"/>
  <c r="P14" i="14"/>
  <c r="O14" i="14"/>
  <c r="M14" i="14"/>
  <c r="L14" i="14"/>
  <c r="K14" i="14"/>
  <c r="J14" i="14"/>
  <c r="I14" i="14"/>
  <c r="H14" i="14"/>
  <c r="G14" i="14"/>
  <c r="F14" i="14"/>
  <c r="E14" i="14"/>
  <c r="W13" i="14"/>
  <c r="V13" i="14"/>
  <c r="U13" i="14"/>
  <c r="T13" i="14"/>
  <c r="S13" i="14"/>
  <c r="R13" i="14"/>
  <c r="Q13" i="14"/>
  <c r="P13" i="14"/>
  <c r="O13" i="14"/>
  <c r="M13" i="14"/>
  <c r="L13" i="14"/>
  <c r="K13" i="14"/>
  <c r="J13" i="14"/>
  <c r="I13" i="14"/>
  <c r="H13" i="14"/>
  <c r="G13" i="14"/>
  <c r="F13" i="14"/>
  <c r="E13" i="14"/>
  <c r="W12" i="14"/>
  <c r="V12" i="14"/>
  <c r="U12" i="14"/>
  <c r="T12" i="14"/>
  <c r="S12" i="14"/>
  <c r="R12" i="14"/>
  <c r="Q12" i="14"/>
  <c r="P12" i="14"/>
  <c r="O12" i="14"/>
  <c r="M12" i="14"/>
  <c r="L12" i="14"/>
  <c r="K12" i="14"/>
  <c r="J12" i="14"/>
  <c r="I12" i="14"/>
  <c r="H12" i="14"/>
  <c r="G12" i="14"/>
  <c r="F12" i="14"/>
  <c r="E12" i="14"/>
  <c r="W11" i="14"/>
  <c r="V11" i="14"/>
  <c r="U11" i="14"/>
  <c r="T11" i="14"/>
  <c r="S11" i="14"/>
  <c r="R11" i="14"/>
  <c r="Q11" i="14"/>
  <c r="P11" i="14"/>
  <c r="O11" i="14"/>
  <c r="M11" i="14"/>
  <c r="L11" i="14"/>
  <c r="K11" i="14"/>
  <c r="J11" i="14"/>
  <c r="I11" i="14"/>
  <c r="H11" i="14"/>
  <c r="G11" i="14"/>
  <c r="F11" i="14"/>
  <c r="E11" i="14"/>
  <c r="W10" i="14"/>
  <c r="V10" i="14"/>
  <c r="U10" i="14"/>
  <c r="T10" i="14"/>
  <c r="S10" i="14"/>
  <c r="R10" i="14"/>
  <c r="Q10" i="14"/>
  <c r="P10" i="14"/>
  <c r="O10" i="14"/>
  <c r="M10" i="14"/>
  <c r="L10" i="14"/>
  <c r="K10" i="14"/>
  <c r="J10" i="14"/>
  <c r="I10" i="14"/>
  <c r="H10" i="14"/>
  <c r="G10" i="14"/>
  <c r="F10" i="14"/>
  <c r="E10" i="14"/>
  <c r="W8" i="14"/>
  <c r="V8" i="14"/>
  <c r="U8" i="14"/>
  <c r="T8" i="14"/>
  <c r="S8" i="14"/>
  <c r="R8" i="14"/>
  <c r="Q8" i="14"/>
  <c r="P8" i="14"/>
  <c r="O8" i="14"/>
  <c r="M8" i="14"/>
  <c r="L8" i="14"/>
  <c r="K8" i="14"/>
  <c r="J8" i="14"/>
  <c r="I8" i="14"/>
  <c r="H8" i="14"/>
  <c r="G8" i="14"/>
  <c r="F8" i="14"/>
  <c r="E8" i="14"/>
  <c r="C2" i="14"/>
  <c r="W19" i="13"/>
  <c r="V19" i="13"/>
  <c r="U19" i="13"/>
  <c r="T19" i="13"/>
  <c r="S19" i="13"/>
  <c r="R19" i="13"/>
  <c r="Q19" i="13"/>
  <c r="P19" i="13"/>
  <c r="O19" i="13"/>
  <c r="M19" i="13"/>
  <c r="L19" i="13"/>
  <c r="K19" i="13"/>
  <c r="J19" i="13"/>
  <c r="I19" i="13"/>
  <c r="H19" i="13"/>
  <c r="G19" i="13"/>
  <c r="F19" i="13"/>
  <c r="E19" i="13"/>
  <c r="W18" i="13"/>
  <c r="V18" i="13"/>
  <c r="U18" i="13"/>
  <c r="T18" i="13"/>
  <c r="S18" i="13"/>
  <c r="R18" i="13"/>
  <c r="Q18" i="13"/>
  <c r="P18" i="13"/>
  <c r="O18" i="13"/>
  <c r="M18" i="13"/>
  <c r="L18" i="13"/>
  <c r="K18" i="13"/>
  <c r="J18" i="13"/>
  <c r="I18" i="13"/>
  <c r="H18" i="13"/>
  <c r="G18" i="13"/>
  <c r="F18" i="13"/>
  <c r="E18" i="13"/>
  <c r="W17" i="13"/>
  <c r="V17" i="13"/>
  <c r="U17" i="13"/>
  <c r="T17" i="13"/>
  <c r="S17" i="13"/>
  <c r="R17" i="13"/>
  <c r="Q17" i="13"/>
  <c r="P17" i="13"/>
  <c r="O17" i="13"/>
  <c r="M17" i="13"/>
  <c r="L17" i="13"/>
  <c r="K17" i="13"/>
  <c r="J17" i="13"/>
  <c r="I17" i="13"/>
  <c r="H17" i="13"/>
  <c r="G17" i="13"/>
  <c r="F17" i="13"/>
  <c r="E17" i="13"/>
  <c r="W16" i="13"/>
  <c r="V16" i="13"/>
  <c r="U16" i="13"/>
  <c r="T16" i="13"/>
  <c r="S16" i="13"/>
  <c r="R16" i="13"/>
  <c r="Q16" i="13"/>
  <c r="P16" i="13"/>
  <c r="O16" i="13"/>
  <c r="M16" i="13"/>
  <c r="L16" i="13"/>
  <c r="K16" i="13"/>
  <c r="J16" i="13"/>
  <c r="I16" i="13"/>
  <c r="H16" i="13"/>
  <c r="G16" i="13"/>
  <c r="F16" i="13"/>
  <c r="E16" i="13"/>
  <c r="W15" i="13"/>
  <c r="V15" i="13"/>
  <c r="U15" i="13"/>
  <c r="T15" i="13"/>
  <c r="S15" i="13"/>
  <c r="R15" i="13"/>
  <c r="Q15" i="13"/>
  <c r="P15" i="13"/>
  <c r="O15" i="13"/>
  <c r="M15" i="13"/>
  <c r="L15" i="13"/>
  <c r="K15" i="13"/>
  <c r="J15" i="13"/>
  <c r="I15" i="13"/>
  <c r="H15" i="13"/>
  <c r="G15" i="13"/>
  <c r="F15" i="13"/>
  <c r="E15" i="13"/>
  <c r="W14" i="13"/>
  <c r="V14" i="13"/>
  <c r="U14" i="13"/>
  <c r="T14" i="13"/>
  <c r="S14" i="13"/>
  <c r="R14" i="13"/>
  <c r="Q14" i="13"/>
  <c r="P14" i="13"/>
  <c r="O14" i="13"/>
  <c r="M14" i="13"/>
  <c r="L14" i="13"/>
  <c r="K14" i="13"/>
  <c r="J14" i="13"/>
  <c r="I14" i="13"/>
  <c r="H14" i="13"/>
  <c r="G14" i="13"/>
  <c r="F14" i="13"/>
  <c r="E14" i="13"/>
  <c r="W13" i="13"/>
  <c r="V13" i="13"/>
  <c r="U13" i="13"/>
  <c r="T13" i="13"/>
  <c r="S13" i="13"/>
  <c r="R13" i="13"/>
  <c r="Q13" i="13"/>
  <c r="P13" i="13"/>
  <c r="O13" i="13"/>
  <c r="M13" i="13"/>
  <c r="L13" i="13"/>
  <c r="K13" i="13"/>
  <c r="J13" i="13"/>
  <c r="I13" i="13"/>
  <c r="H13" i="13"/>
  <c r="G13" i="13"/>
  <c r="F13" i="13"/>
  <c r="E13" i="13"/>
  <c r="W12" i="13"/>
  <c r="V12" i="13"/>
  <c r="U12" i="13"/>
  <c r="T12" i="13"/>
  <c r="S12" i="13"/>
  <c r="R12" i="13"/>
  <c r="Q12" i="13"/>
  <c r="P12" i="13"/>
  <c r="O12" i="13"/>
  <c r="M12" i="13"/>
  <c r="L12" i="13"/>
  <c r="K12" i="13"/>
  <c r="J12" i="13"/>
  <c r="I12" i="13"/>
  <c r="H12" i="13"/>
  <c r="G12" i="13"/>
  <c r="F12" i="13"/>
  <c r="E12" i="13"/>
  <c r="W11" i="13"/>
  <c r="V11" i="13"/>
  <c r="U11" i="13"/>
  <c r="T11" i="13"/>
  <c r="S11" i="13"/>
  <c r="R11" i="13"/>
  <c r="Q11" i="13"/>
  <c r="P11" i="13"/>
  <c r="O11" i="13"/>
  <c r="M11" i="13"/>
  <c r="L11" i="13"/>
  <c r="K11" i="13"/>
  <c r="J11" i="13"/>
  <c r="I11" i="13"/>
  <c r="H11" i="13"/>
  <c r="G11" i="13"/>
  <c r="F11" i="13"/>
  <c r="E11" i="13"/>
  <c r="W10" i="13"/>
  <c r="V10" i="13"/>
  <c r="U10" i="13"/>
  <c r="T10" i="13"/>
  <c r="S10" i="13"/>
  <c r="R10" i="13"/>
  <c r="Q10" i="13"/>
  <c r="P10" i="13"/>
  <c r="O10" i="13"/>
  <c r="M10" i="13"/>
  <c r="L10" i="13"/>
  <c r="K10" i="13"/>
  <c r="J10" i="13"/>
  <c r="I10" i="13"/>
  <c r="H10" i="13"/>
  <c r="G10" i="13"/>
  <c r="F10" i="13"/>
  <c r="E10" i="13"/>
  <c r="W8" i="13"/>
  <c r="V8" i="13"/>
  <c r="U8" i="13"/>
  <c r="T8" i="13"/>
  <c r="S8" i="13"/>
  <c r="R8" i="13"/>
  <c r="Q8" i="13"/>
  <c r="P8" i="13"/>
  <c r="O8" i="13"/>
  <c r="M8" i="13"/>
  <c r="L8" i="13"/>
  <c r="K8" i="13"/>
  <c r="J8" i="13"/>
  <c r="I8" i="13"/>
  <c r="H8" i="13"/>
  <c r="G8" i="13"/>
  <c r="F8" i="13"/>
  <c r="E8" i="13"/>
  <c r="C2" i="13"/>
  <c r="W19" i="12"/>
  <c r="V19" i="12"/>
  <c r="U19" i="12"/>
  <c r="T19" i="12"/>
  <c r="S19" i="12"/>
  <c r="R19" i="12"/>
  <c r="Q19" i="12"/>
  <c r="P19" i="12"/>
  <c r="O19" i="12"/>
  <c r="M19" i="12"/>
  <c r="L19" i="12"/>
  <c r="K19" i="12"/>
  <c r="J19" i="12"/>
  <c r="I19" i="12"/>
  <c r="H19" i="12"/>
  <c r="G19" i="12"/>
  <c r="F19" i="12"/>
  <c r="E19" i="12"/>
  <c r="W18" i="12"/>
  <c r="V18" i="12"/>
  <c r="U18" i="12"/>
  <c r="T18" i="12"/>
  <c r="S18" i="12"/>
  <c r="R18" i="12"/>
  <c r="Q18" i="12"/>
  <c r="P18" i="12"/>
  <c r="O18" i="12"/>
  <c r="M18" i="12"/>
  <c r="L18" i="12"/>
  <c r="K18" i="12"/>
  <c r="J18" i="12"/>
  <c r="I18" i="12"/>
  <c r="H18" i="12"/>
  <c r="G18" i="12"/>
  <c r="F18" i="12"/>
  <c r="E18" i="12"/>
  <c r="W17" i="12"/>
  <c r="V17" i="12"/>
  <c r="U17" i="12"/>
  <c r="T17" i="12"/>
  <c r="S17" i="12"/>
  <c r="R17" i="12"/>
  <c r="Q17" i="12"/>
  <c r="P17" i="12"/>
  <c r="O17" i="12"/>
  <c r="M17" i="12"/>
  <c r="L17" i="12"/>
  <c r="K17" i="12"/>
  <c r="J17" i="12"/>
  <c r="I17" i="12"/>
  <c r="H17" i="12"/>
  <c r="G17" i="12"/>
  <c r="F17" i="12"/>
  <c r="E17" i="12"/>
  <c r="W16" i="12"/>
  <c r="V16" i="12"/>
  <c r="U16" i="12"/>
  <c r="T16" i="12"/>
  <c r="S16" i="12"/>
  <c r="R16" i="12"/>
  <c r="Q16" i="12"/>
  <c r="P16" i="12"/>
  <c r="O16" i="12"/>
  <c r="M16" i="12"/>
  <c r="L16" i="12"/>
  <c r="K16" i="12"/>
  <c r="J16" i="12"/>
  <c r="I16" i="12"/>
  <c r="H16" i="12"/>
  <c r="G16" i="12"/>
  <c r="F16" i="12"/>
  <c r="E16" i="12"/>
  <c r="W15" i="12"/>
  <c r="V15" i="12"/>
  <c r="U15" i="12"/>
  <c r="T15" i="12"/>
  <c r="S15" i="12"/>
  <c r="R15" i="12"/>
  <c r="Q15" i="12"/>
  <c r="P15" i="12"/>
  <c r="O15" i="12"/>
  <c r="M15" i="12"/>
  <c r="L15" i="12"/>
  <c r="K15" i="12"/>
  <c r="J15" i="12"/>
  <c r="I15" i="12"/>
  <c r="H15" i="12"/>
  <c r="G15" i="12"/>
  <c r="F15" i="12"/>
  <c r="E15" i="12"/>
  <c r="W14" i="12"/>
  <c r="V14" i="12"/>
  <c r="U14" i="12"/>
  <c r="T14" i="12"/>
  <c r="S14" i="12"/>
  <c r="R14" i="12"/>
  <c r="Q14" i="12"/>
  <c r="P14" i="12"/>
  <c r="O14" i="12"/>
  <c r="M14" i="12"/>
  <c r="L14" i="12"/>
  <c r="K14" i="12"/>
  <c r="J14" i="12"/>
  <c r="I14" i="12"/>
  <c r="H14" i="12"/>
  <c r="G14" i="12"/>
  <c r="F14" i="12"/>
  <c r="E14" i="12"/>
  <c r="W13" i="12"/>
  <c r="V13" i="12"/>
  <c r="U13" i="12"/>
  <c r="T13" i="12"/>
  <c r="S13" i="12"/>
  <c r="R13" i="12"/>
  <c r="Q13" i="12"/>
  <c r="P13" i="12"/>
  <c r="O13" i="12"/>
  <c r="M13" i="12"/>
  <c r="L13" i="12"/>
  <c r="K13" i="12"/>
  <c r="J13" i="12"/>
  <c r="I13" i="12"/>
  <c r="H13" i="12"/>
  <c r="G13" i="12"/>
  <c r="F13" i="12"/>
  <c r="E13" i="12"/>
  <c r="W12" i="12"/>
  <c r="V12" i="12"/>
  <c r="U12" i="12"/>
  <c r="T12" i="12"/>
  <c r="S12" i="12"/>
  <c r="R12" i="12"/>
  <c r="Q12" i="12"/>
  <c r="P12" i="12"/>
  <c r="O12" i="12"/>
  <c r="M12" i="12"/>
  <c r="L12" i="12"/>
  <c r="K12" i="12"/>
  <c r="J12" i="12"/>
  <c r="I12" i="12"/>
  <c r="H12" i="12"/>
  <c r="G12" i="12"/>
  <c r="F12" i="12"/>
  <c r="E12" i="12"/>
  <c r="W11" i="12"/>
  <c r="V11" i="12"/>
  <c r="U11" i="12"/>
  <c r="T11" i="12"/>
  <c r="S11" i="12"/>
  <c r="R11" i="12"/>
  <c r="Q11" i="12"/>
  <c r="P11" i="12"/>
  <c r="O11" i="12"/>
  <c r="M11" i="12"/>
  <c r="L11" i="12"/>
  <c r="K11" i="12"/>
  <c r="J11" i="12"/>
  <c r="I11" i="12"/>
  <c r="H11" i="12"/>
  <c r="G11" i="12"/>
  <c r="F11" i="12"/>
  <c r="E11" i="12"/>
  <c r="W10" i="12"/>
  <c r="V10" i="12"/>
  <c r="U10" i="12"/>
  <c r="T10" i="12"/>
  <c r="S10" i="12"/>
  <c r="R10" i="12"/>
  <c r="Q10" i="12"/>
  <c r="P10" i="12"/>
  <c r="O10" i="12"/>
  <c r="M10" i="12"/>
  <c r="L10" i="12"/>
  <c r="K10" i="12"/>
  <c r="J10" i="12"/>
  <c r="I10" i="12"/>
  <c r="H10" i="12"/>
  <c r="G10" i="12"/>
  <c r="F10" i="12"/>
  <c r="E10" i="12"/>
  <c r="W8" i="12"/>
  <c r="V8" i="12"/>
  <c r="U8" i="12"/>
  <c r="T8" i="12"/>
  <c r="S8" i="12"/>
  <c r="R8" i="12"/>
  <c r="Q8" i="12"/>
  <c r="P8" i="12"/>
  <c r="O8" i="12"/>
  <c r="M8" i="12"/>
  <c r="L8" i="12"/>
  <c r="K8" i="12"/>
  <c r="J8" i="12"/>
  <c r="I8" i="12"/>
  <c r="H8" i="12"/>
  <c r="G8" i="12"/>
  <c r="F8" i="12"/>
  <c r="E8" i="12"/>
  <c r="C2" i="12"/>
  <c r="W19" i="11"/>
  <c r="V19" i="11"/>
  <c r="U19" i="11"/>
  <c r="T19" i="11"/>
  <c r="S19" i="11"/>
  <c r="R19" i="11"/>
  <c r="Q19" i="11"/>
  <c r="P19" i="11"/>
  <c r="O19" i="11"/>
  <c r="M19" i="11"/>
  <c r="L19" i="11"/>
  <c r="K19" i="11"/>
  <c r="J19" i="11"/>
  <c r="I19" i="11"/>
  <c r="H19" i="11"/>
  <c r="G19" i="11"/>
  <c r="F19" i="11"/>
  <c r="E19" i="11"/>
  <c r="W18" i="11"/>
  <c r="V18" i="11"/>
  <c r="U18" i="11"/>
  <c r="T18" i="11"/>
  <c r="S18" i="11"/>
  <c r="R18" i="11"/>
  <c r="Q18" i="11"/>
  <c r="P18" i="11"/>
  <c r="O18" i="11"/>
  <c r="M18" i="11"/>
  <c r="L18" i="11"/>
  <c r="K18" i="11"/>
  <c r="J18" i="11"/>
  <c r="I18" i="11"/>
  <c r="H18" i="11"/>
  <c r="G18" i="11"/>
  <c r="F18" i="11"/>
  <c r="E18" i="11"/>
  <c r="W17" i="11"/>
  <c r="V17" i="11"/>
  <c r="U17" i="11"/>
  <c r="T17" i="11"/>
  <c r="S17" i="11"/>
  <c r="R17" i="11"/>
  <c r="Q17" i="11"/>
  <c r="P17" i="11"/>
  <c r="O17" i="11"/>
  <c r="M17" i="11"/>
  <c r="L17" i="11"/>
  <c r="K17" i="11"/>
  <c r="J17" i="11"/>
  <c r="I17" i="11"/>
  <c r="H17" i="11"/>
  <c r="G17" i="11"/>
  <c r="F17" i="11"/>
  <c r="E17" i="11"/>
  <c r="W16" i="11"/>
  <c r="V16" i="11"/>
  <c r="U16" i="11"/>
  <c r="T16" i="11"/>
  <c r="S16" i="11"/>
  <c r="R16" i="11"/>
  <c r="Q16" i="11"/>
  <c r="P16" i="11"/>
  <c r="O16" i="11"/>
  <c r="M16" i="11"/>
  <c r="L16" i="11"/>
  <c r="K16" i="11"/>
  <c r="J16" i="11"/>
  <c r="I16" i="11"/>
  <c r="H16" i="11"/>
  <c r="G16" i="11"/>
  <c r="F16" i="11"/>
  <c r="E16" i="11"/>
  <c r="W15" i="11"/>
  <c r="V15" i="11"/>
  <c r="U15" i="11"/>
  <c r="T15" i="11"/>
  <c r="S15" i="11"/>
  <c r="R15" i="11"/>
  <c r="Q15" i="11"/>
  <c r="P15" i="11"/>
  <c r="O15" i="11"/>
  <c r="M15" i="11"/>
  <c r="L15" i="11"/>
  <c r="K15" i="11"/>
  <c r="J15" i="11"/>
  <c r="I15" i="11"/>
  <c r="H15" i="11"/>
  <c r="G15" i="11"/>
  <c r="F15" i="11"/>
  <c r="E15" i="11"/>
  <c r="W14" i="11"/>
  <c r="V14" i="11"/>
  <c r="U14" i="11"/>
  <c r="T14" i="11"/>
  <c r="S14" i="11"/>
  <c r="R14" i="11"/>
  <c r="Q14" i="11"/>
  <c r="P14" i="11"/>
  <c r="O14" i="11"/>
  <c r="M14" i="11"/>
  <c r="L14" i="11"/>
  <c r="K14" i="11"/>
  <c r="J14" i="11"/>
  <c r="I14" i="11"/>
  <c r="H14" i="11"/>
  <c r="G14" i="11"/>
  <c r="F14" i="11"/>
  <c r="E14" i="11"/>
  <c r="W13" i="11"/>
  <c r="V13" i="11"/>
  <c r="U13" i="11"/>
  <c r="T13" i="11"/>
  <c r="S13" i="11"/>
  <c r="R13" i="11"/>
  <c r="Q13" i="11"/>
  <c r="P13" i="11"/>
  <c r="O13" i="11"/>
  <c r="M13" i="11"/>
  <c r="L13" i="11"/>
  <c r="K13" i="11"/>
  <c r="J13" i="11"/>
  <c r="I13" i="11"/>
  <c r="H13" i="11"/>
  <c r="G13" i="11"/>
  <c r="F13" i="11"/>
  <c r="E13" i="11"/>
  <c r="W12" i="11"/>
  <c r="V12" i="11"/>
  <c r="U12" i="11"/>
  <c r="T12" i="11"/>
  <c r="S12" i="11"/>
  <c r="R12" i="11"/>
  <c r="Q12" i="11"/>
  <c r="P12" i="11"/>
  <c r="O12" i="11"/>
  <c r="M12" i="11"/>
  <c r="L12" i="11"/>
  <c r="K12" i="11"/>
  <c r="J12" i="11"/>
  <c r="I12" i="11"/>
  <c r="H12" i="11"/>
  <c r="G12" i="11"/>
  <c r="F12" i="11"/>
  <c r="E12" i="11"/>
  <c r="W11" i="11"/>
  <c r="V11" i="11"/>
  <c r="U11" i="11"/>
  <c r="T11" i="11"/>
  <c r="S11" i="11"/>
  <c r="R11" i="11"/>
  <c r="Q11" i="11"/>
  <c r="P11" i="11"/>
  <c r="O11" i="11"/>
  <c r="M11" i="11"/>
  <c r="L11" i="11"/>
  <c r="K11" i="11"/>
  <c r="J11" i="11"/>
  <c r="I11" i="11"/>
  <c r="H11" i="11"/>
  <c r="G11" i="11"/>
  <c r="F11" i="11"/>
  <c r="E11" i="11"/>
  <c r="W10" i="11"/>
  <c r="V10" i="11"/>
  <c r="U10" i="11"/>
  <c r="T10" i="11"/>
  <c r="S10" i="11"/>
  <c r="R10" i="11"/>
  <c r="Q10" i="11"/>
  <c r="P10" i="11"/>
  <c r="O10" i="11"/>
  <c r="M10" i="11"/>
  <c r="L10" i="11"/>
  <c r="K10" i="11"/>
  <c r="J10" i="11"/>
  <c r="I10" i="11"/>
  <c r="H10" i="11"/>
  <c r="G10" i="11"/>
  <c r="F10" i="11"/>
  <c r="E10" i="11"/>
  <c r="W8" i="11"/>
  <c r="V8" i="11"/>
  <c r="U8" i="11"/>
  <c r="T8" i="11"/>
  <c r="S8" i="11"/>
  <c r="R8" i="11"/>
  <c r="Q8" i="11"/>
  <c r="P8" i="11"/>
  <c r="O8" i="11"/>
  <c r="M8" i="11"/>
  <c r="L8" i="11"/>
  <c r="K8" i="11"/>
  <c r="J8" i="11"/>
  <c r="I8" i="11"/>
  <c r="H8" i="11"/>
  <c r="G8" i="11"/>
  <c r="F8" i="11"/>
  <c r="E8" i="11"/>
  <c r="C2" i="11"/>
  <c r="W19" i="10"/>
  <c r="V19" i="10"/>
  <c r="U19" i="10"/>
  <c r="T19" i="10"/>
  <c r="S19" i="10"/>
  <c r="R19" i="10"/>
  <c r="Q19" i="10"/>
  <c r="P19" i="10"/>
  <c r="O19" i="10"/>
  <c r="M19" i="10"/>
  <c r="L19" i="10"/>
  <c r="K19" i="10"/>
  <c r="J19" i="10"/>
  <c r="I19" i="10"/>
  <c r="H19" i="10"/>
  <c r="G19" i="10"/>
  <c r="F19" i="10"/>
  <c r="E19" i="10"/>
  <c r="W18" i="10"/>
  <c r="V18" i="10"/>
  <c r="U18" i="10"/>
  <c r="T18" i="10"/>
  <c r="S18" i="10"/>
  <c r="R18" i="10"/>
  <c r="Q18" i="10"/>
  <c r="P18" i="10"/>
  <c r="O18" i="10"/>
  <c r="M18" i="10"/>
  <c r="L18" i="10"/>
  <c r="K18" i="10"/>
  <c r="J18" i="10"/>
  <c r="I18" i="10"/>
  <c r="H18" i="10"/>
  <c r="G18" i="10"/>
  <c r="F18" i="10"/>
  <c r="E18" i="10"/>
  <c r="W17" i="10"/>
  <c r="V17" i="10"/>
  <c r="U17" i="10"/>
  <c r="T17" i="10"/>
  <c r="S17" i="10"/>
  <c r="R17" i="10"/>
  <c r="Q17" i="10"/>
  <c r="P17" i="10"/>
  <c r="O17" i="10"/>
  <c r="M17" i="10"/>
  <c r="L17" i="10"/>
  <c r="K17" i="10"/>
  <c r="J17" i="10"/>
  <c r="I17" i="10"/>
  <c r="H17" i="10"/>
  <c r="G17" i="10"/>
  <c r="F17" i="10"/>
  <c r="E17" i="10"/>
  <c r="W16" i="10"/>
  <c r="V16" i="10"/>
  <c r="U16" i="10"/>
  <c r="T16" i="10"/>
  <c r="S16" i="10"/>
  <c r="R16" i="10"/>
  <c r="Q16" i="10"/>
  <c r="P16" i="10"/>
  <c r="O16" i="10"/>
  <c r="M16" i="10"/>
  <c r="L16" i="10"/>
  <c r="K16" i="10"/>
  <c r="J16" i="10"/>
  <c r="I16" i="10"/>
  <c r="H16" i="10"/>
  <c r="G16" i="10"/>
  <c r="F16" i="10"/>
  <c r="E16" i="10"/>
  <c r="W15" i="10"/>
  <c r="V15" i="10"/>
  <c r="U15" i="10"/>
  <c r="T15" i="10"/>
  <c r="S15" i="10"/>
  <c r="R15" i="10"/>
  <c r="Q15" i="10"/>
  <c r="P15" i="10"/>
  <c r="O15" i="10"/>
  <c r="M15" i="10"/>
  <c r="L15" i="10"/>
  <c r="K15" i="10"/>
  <c r="J15" i="10"/>
  <c r="I15" i="10"/>
  <c r="H15" i="10"/>
  <c r="G15" i="10"/>
  <c r="F15" i="10"/>
  <c r="E15" i="10"/>
  <c r="W14" i="10"/>
  <c r="V14" i="10"/>
  <c r="U14" i="10"/>
  <c r="T14" i="10"/>
  <c r="S14" i="10"/>
  <c r="R14" i="10"/>
  <c r="Q14" i="10"/>
  <c r="P14" i="10"/>
  <c r="O14" i="10"/>
  <c r="M14" i="10"/>
  <c r="L14" i="10"/>
  <c r="K14" i="10"/>
  <c r="J14" i="10"/>
  <c r="I14" i="10"/>
  <c r="H14" i="10"/>
  <c r="G14" i="10"/>
  <c r="F14" i="10"/>
  <c r="E14" i="10"/>
  <c r="W13" i="10"/>
  <c r="V13" i="10"/>
  <c r="U13" i="10"/>
  <c r="T13" i="10"/>
  <c r="S13" i="10"/>
  <c r="R13" i="10"/>
  <c r="Q13" i="10"/>
  <c r="P13" i="10"/>
  <c r="O13" i="10"/>
  <c r="M13" i="10"/>
  <c r="L13" i="10"/>
  <c r="K13" i="10"/>
  <c r="J13" i="10"/>
  <c r="I13" i="10"/>
  <c r="H13" i="10"/>
  <c r="G13" i="10"/>
  <c r="F13" i="10"/>
  <c r="E13" i="10"/>
  <c r="W12" i="10"/>
  <c r="V12" i="10"/>
  <c r="U12" i="10"/>
  <c r="T12" i="10"/>
  <c r="S12" i="10"/>
  <c r="R12" i="10"/>
  <c r="Q12" i="10"/>
  <c r="P12" i="10"/>
  <c r="O12" i="10"/>
  <c r="M12" i="10"/>
  <c r="L12" i="10"/>
  <c r="K12" i="10"/>
  <c r="J12" i="10"/>
  <c r="I12" i="10"/>
  <c r="H12" i="10"/>
  <c r="G12" i="10"/>
  <c r="F12" i="10"/>
  <c r="E12" i="10"/>
  <c r="W11" i="10"/>
  <c r="V11" i="10"/>
  <c r="U11" i="10"/>
  <c r="T11" i="10"/>
  <c r="S11" i="10"/>
  <c r="R11" i="10"/>
  <c r="Q11" i="10"/>
  <c r="P11" i="10"/>
  <c r="O11" i="10"/>
  <c r="M11" i="10"/>
  <c r="L11" i="10"/>
  <c r="K11" i="10"/>
  <c r="J11" i="10"/>
  <c r="I11" i="10"/>
  <c r="H11" i="10"/>
  <c r="G11" i="10"/>
  <c r="F11" i="10"/>
  <c r="E11" i="10"/>
  <c r="W10" i="10"/>
  <c r="V10" i="10"/>
  <c r="U10" i="10"/>
  <c r="T10" i="10"/>
  <c r="S10" i="10"/>
  <c r="R10" i="10"/>
  <c r="Q10" i="10"/>
  <c r="P10" i="10"/>
  <c r="O10" i="10"/>
  <c r="M10" i="10"/>
  <c r="L10" i="10"/>
  <c r="K10" i="10"/>
  <c r="J10" i="10"/>
  <c r="I10" i="10"/>
  <c r="H10" i="10"/>
  <c r="G10" i="10"/>
  <c r="F10" i="10"/>
  <c r="E10" i="10"/>
  <c r="W8" i="10"/>
  <c r="V8" i="10"/>
  <c r="U8" i="10"/>
  <c r="T8" i="10"/>
  <c r="S8" i="10"/>
  <c r="R8" i="10"/>
  <c r="Q8" i="10"/>
  <c r="P8" i="10"/>
  <c r="O8" i="10"/>
  <c r="M8" i="10"/>
  <c r="L8" i="10"/>
  <c r="K8" i="10"/>
  <c r="J8" i="10"/>
  <c r="I8" i="10"/>
  <c r="H8" i="10"/>
  <c r="G8" i="10"/>
  <c r="F8" i="10"/>
  <c r="E8" i="10"/>
  <c r="C2" i="10"/>
  <c r="W19" i="9"/>
  <c r="V19" i="9"/>
  <c r="U19" i="9"/>
  <c r="T19" i="9"/>
  <c r="S19" i="9"/>
  <c r="R19" i="9"/>
  <c r="Q19" i="9"/>
  <c r="P19" i="9"/>
  <c r="O19" i="9"/>
  <c r="M19" i="9"/>
  <c r="L19" i="9"/>
  <c r="K19" i="9"/>
  <c r="J19" i="9"/>
  <c r="I19" i="9"/>
  <c r="H19" i="9"/>
  <c r="G19" i="9"/>
  <c r="E19" i="9"/>
  <c r="D19" i="9"/>
  <c r="W18" i="9"/>
  <c r="V18" i="9"/>
  <c r="U18" i="9"/>
  <c r="T18" i="9"/>
  <c r="S18" i="9"/>
  <c r="R18" i="9"/>
  <c r="Q18" i="9"/>
  <c r="P18" i="9"/>
  <c r="O18" i="9"/>
  <c r="M18" i="9"/>
  <c r="L18" i="9"/>
  <c r="K18" i="9"/>
  <c r="J18" i="9"/>
  <c r="I18" i="9"/>
  <c r="H18" i="9"/>
  <c r="G18" i="9"/>
  <c r="E18" i="9"/>
  <c r="D18" i="9"/>
  <c r="W17" i="9"/>
  <c r="V17" i="9"/>
  <c r="U17" i="9"/>
  <c r="T17" i="9"/>
  <c r="S17" i="9"/>
  <c r="R17" i="9"/>
  <c r="Q17" i="9"/>
  <c r="P17" i="9"/>
  <c r="O17" i="9"/>
  <c r="M17" i="9"/>
  <c r="L17" i="9"/>
  <c r="K17" i="9"/>
  <c r="J17" i="9"/>
  <c r="I17" i="9"/>
  <c r="H17" i="9"/>
  <c r="G17" i="9"/>
  <c r="E17" i="9"/>
  <c r="D17" i="9"/>
  <c r="W16" i="9"/>
  <c r="V16" i="9"/>
  <c r="U16" i="9"/>
  <c r="T16" i="9"/>
  <c r="S16" i="9"/>
  <c r="R16" i="9"/>
  <c r="Q16" i="9"/>
  <c r="P16" i="9"/>
  <c r="O16" i="9"/>
  <c r="M16" i="9"/>
  <c r="L16" i="9"/>
  <c r="K16" i="9"/>
  <c r="J16" i="9"/>
  <c r="I16" i="9"/>
  <c r="H16" i="9"/>
  <c r="G16" i="9"/>
  <c r="E16" i="9"/>
  <c r="D16" i="9"/>
  <c r="W15" i="9"/>
  <c r="V15" i="9"/>
  <c r="U15" i="9"/>
  <c r="T15" i="9"/>
  <c r="S15" i="9"/>
  <c r="R15" i="9"/>
  <c r="Q15" i="9"/>
  <c r="P15" i="9"/>
  <c r="O15" i="9"/>
  <c r="M15" i="9"/>
  <c r="L15" i="9"/>
  <c r="K15" i="9"/>
  <c r="J15" i="9"/>
  <c r="I15" i="9"/>
  <c r="H15" i="9"/>
  <c r="G15" i="9"/>
  <c r="E15" i="9"/>
  <c r="D15" i="9"/>
  <c r="W14" i="9"/>
  <c r="V14" i="9"/>
  <c r="U14" i="9"/>
  <c r="T14" i="9"/>
  <c r="S14" i="9"/>
  <c r="R14" i="9"/>
  <c r="Q14" i="9"/>
  <c r="P14" i="9"/>
  <c r="O14" i="9"/>
  <c r="M14" i="9"/>
  <c r="L14" i="9"/>
  <c r="K14" i="9"/>
  <c r="J14" i="9"/>
  <c r="I14" i="9"/>
  <c r="H14" i="9"/>
  <c r="G14" i="9"/>
  <c r="E14" i="9"/>
  <c r="D14" i="9"/>
  <c r="W13" i="9"/>
  <c r="V13" i="9"/>
  <c r="U13" i="9"/>
  <c r="T13" i="9"/>
  <c r="S13" i="9"/>
  <c r="R13" i="9"/>
  <c r="Q13" i="9"/>
  <c r="P13" i="9"/>
  <c r="O13" i="9"/>
  <c r="M13" i="9"/>
  <c r="L13" i="9"/>
  <c r="K13" i="9"/>
  <c r="J13" i="9"/>
  <c r="I13" i="9"/>
  <c r="H13" i="9"/>
  <c r="G13" i="9"/>
  <c r="E13" i="9"/>
  <c r="D13" i="9"/>
  <c r="W12" i="9"/>
  <c r="V12" i="9"/>
  <c r="U12" i="9"/>
  <c r="T12" i="9"/>
  <c r="S12" i="9"/>
  <c r="R12" i="9"/>
  <c r="Q12" i="9"/>
  <c r="P12" i="9"/>
  <c r="O12" i="9"/>
  <c r="M12" i="9"/>
  <c r="L12" i="9"/>
  <c r="K12" i="9"/>
  <c r="J12" i="9"/>
  <c r="I12" i="9"/>
  <c r="H12" i="9"/>
  <c r="G12" i="9"/>
  <c r="E12" i="9"/>
  <c r="D12" i="9"/>
  <c r="W11" i="9"/>
  <c r="V11" i="9"/>
  <c r="U11" i="9"/>
  <c r="T11" i="9"/>
  <c r="S11" i="9"/>
  <c r="R11" i="9"/>
  <c r="Q11" i="9"/>
  <c r="P11" i="9"/>
  <c r="O11" i="9"/>
  <c r="M11" i="9"/>
  <c r="L11" i="9"/>
  <c r="K11" i="9"/>
  <c r="J11" i="9"/>
  <c r="I11" i="9"/>
  <c r="H11" i="9"/>
  <c r="G11" i="9"/>
  <c r="E11" i="9"/>
  <c r="D11" i="9"/>
  <c r="W10" i="9"/>
  <c r="V10" i="9"/>
  <c r="U10" i="9"/>
  <c r="T10" i="9"/>
  <c r="S10" i="9"/>
  <c r="R10" i="9"/>
  <c r="Q10" i="9"/>
  <c r="P10" i="9"/>
  <c r="O10" i="9"/>
  <c r="M10" i="9"/>
  <c r="L10" i="9"/>
  <c r="K10" i="9"/>
  <c r="J10" i="9"/>
  <c r="I10" i="9"/>
  <c r="H10" i="9"/>
  <c r="G10" i="9"/>
  <c r="E10" i="9"/>
  <c r="D10" i="9"/>
  <c r="W8" i="9"/>
  <c r="V8" i="9"/>
  <c r="U8" i="9"/>
  <c r="T8" i="9"/>
  <c r="S8" i="9"/>
  <c r="R8" i="9"/>
  <c r="Q8" i="9"/>
  <c r="P8" i="9"/>
  <c r="O8" i="9"/>
  <c r="M8" i="9"/>
  <c r="L8" i="9"/>
  <c r="K8" i="9"/>
  <c r="J8" i="9"/>
  <c r="I8" i="9"/>
  <c r="H8" i="9"/>
  <c r="G8" i="9"/>
  <c r="E8" i="9"/>
  <c r="D8" i="9"/>
  <c r="D7" i="9"/>
  <c r="C2" i="9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W18" i="8"/>
  <c r="V18" i="8"/>
  <c r="U18" i="8"/>
  <c r="T18" i="8"/>
  <c r="S18" i="8"/>
  <c r="R18" i="8"/>
  <c r="Q18" i="8"/>
  <c r="P18" i="8"/>
  <c r="O18" i="8"/>
  <c r="M18" i="8"/>
  <c r="L18" i="8"/>
  <c r="K18" i="8"/>
  <c r="J18" i="8"/>
  <c r="I18" i="8"/>
  <c r="H18" i="8"/>
  <c r="G18" i="8"/>
  <c r="F18" i="8"/>
  <c r="E18" i="8"/>
  <c r="W17" i="8"/>
  <c r="V17" i="8"/>
  <c r="U17" i="8"/>
  <c r="T17" i="8"/>
  <c r="S17" i="8"/>
  <c r="R17" i="8"/>
  <c r="Q17" i="8"/>
  <c r="P17" i="8"/>
  <c r="O17" i="8"/>
  <c r="M17" i="8"/>
  <c r="L17" i="8"/>
  <c r="K17" i="8"/>
  <c r="J17" i="8"/>
  <c r="I17" i="8"/>
  <c r="H17" i="8"/>
  <c r="G17" i="8"/>
  <c r="F17" i="8"/>
  <c r="E17" i="8"/>
  <c r="W16" i="8"/>
  <c r="V16" i="8"/>
  <c r="U16" i="8"/>
  <c r="T16" i="8"/>
  <c r="S16" i="8"/>
  <c r="R16" i="8"/>
  <c r="Q16" i="8"/>
  <c r="P16" i="8"/>
  <c r="O16" i="8"/>
  <c r="M16" i="8"/>
  <c r="L16" i="8"/>
  <c r="K16" i="8"/>
  <c r="J16" i="8"/>
  <c r="I16" i="8"/>
  <c r="H16" i="8"/>
  <c r="G16" i="8"/>
  <c r="F16" i="8"/>
  <c r="E16" i="8"/>
  <c r="W15" i="8"/>
  <c r="V15" i="8"/>
  <c r="U15" i="8"/>
  <c r="T15" i="8"/>
  <c r="S15" i="8"/>
  <c r="R15" i="8"/>
  <c r="Q15" i="8"/>
  <c r="P15" i="8"/>
  <c r="O15" i="8"/>
  <c r="M15" i="8"/>
  <c r="L15" i="8"/>
  <c r="K15" i="8"/>
  <c r="J15" i="8"/>
  <c r="I15" i="8"/>
  <c r="H15" i="8"/>
  <c r="G15" i="8"/>
  <c r="F15" i="8"/>
  <c r="E15" i="8"/>
  <c r="W14" i="8"/>
  <c r="V14" i="8"/>
  <c r="U14" i="8"/>
  <c r="T14" i="8"/>
  <c r="S14" i="8"/>
  <c r="R14" i="8"/>
  <c r="Q14" i="8"/>
  <c r="P14" i="8"/>
  <c r="O14" i="8"/>
  <c r="M14" i="8"/>
  <c r="L14" i="8"/>
  <c r="K14" i="8"/>
  <c r="J14" i="8"/>
  <c r="I14" i="8"/>
  <c r="H14" i="8"/>
  <c r="G14" i="8"/>
  <c r="F14" i="8"/>
  <c r="E14" i="8"/>
  <c r="W13" i="8"/>
  <c r="V13" i="8"/>
  <c r="U13" i="8"/>
  <c r="T13" i="8"/>
  <c r="S13" i="8"/>
  <c r="R13" i="8"/>
  <c r="Q13" i="8"/>
  <c r="P13" i="8"/>
  <c r="O13" i="8"/>
  <c r="M13" i="8"/>
  <c r="L13" i="8"/>
  <c r="K13" i="8"/>
  <c r="J13" i="8"/>
  <c r="I13" i="8"/>
  <c r="H13" i="8"/>
  <c r="G13" i="8"/>
  <c r="F13" i="8"/>
  <c r="E13" i="8"/>
  <c r="W12" i="8"/>
  <c r="V12" i="8"/>
  <c r="U12" i="8"/>
  <c r="T12" i="8"/>
  <c r="S12" i="8"/>
  <c r="R12" i="8"/>
  <c r="Q12" i="8"/>
  <c r="P12" i="8"/>
  <c r="O12" i="8"/>
  <c r="M12" i="8"/>
  <c r="L12" i="8"/>
  <c r="K12" i="8"/>
  <c r="J12" i="8"/>
  <c r="I12" i="8"/>
  <c r="H12" i="8"/>
  <c r="G12" i="8"/>
  <c r="F12" i="8"/>
  <c r="E12" i="8"/>
  <c r="W11" i="8"/>
  <c r="V11" i="8"/>
  <c r="U11" i="8"/>
  <c r="T11" i="8"/>
  <c r="S11" i="8"/>
  <c r="R11" i="8"/>
  <c r="Q11" i="8"/>
  <c r="P11" i="8"/>
  <c r="O11" i="8"/>
  <c r="M11" i="8"/>
  <c r="L11" i="8"/>
  <c r="K11" i="8"/>
  <c r="J11" i="8"/>
  <c r="I11" i="8"/>
  <c r="H11" i="8"/>
  <c r="G11" i="8"/>
  <c r="F11" i="8"/>
  <c r="E11" i="8"/>
  <c r="W10" i="8"/>
  <c r="V10" i="8"/>
  <c r="U10" i="8"/>
  <c r="T10" i="8"/>
  <c r="S10" i="8"/>
  <c r="R10" i="8"/>
  <c r="Q10" i="8"/>
  <c r="P10" i="8"/>
  <c r="O10" i="8"/>
  <c r="M10" i="8"/>
  <c r="L10" i="8"/>
  <c r="K10" i="8"/>
  <c r="J10" i="8"/>
  <c r="I10" i="8"/>
  <c r="H10" i="8"/>
  <c r="G10" i="8"/>
  <c r="F10" i="8"/>
  <c r="E10" i="8"/>
  <c r="W8" i="8"/>
  <c r="V8" i="8"/>
  <c r="U8" i="8"/>
  <c r="T8" i="8"/>
  <c r="S8" i="8"/>
  <c r="R8" i="8"/>
  <c r="Q8" i="8"/>
  <c r="P8" i="8"/>
  <c r="O8" i="8"/>
  <c r="M8" i="8"/>
  <c r="L8" i="8"/>
  <c r="K8" i="8"/>
  <c r="J8" i="8"/>
  <c r="I8" i="8"/>
  <c r="H8" i="8"/>
  <c r="G8" i="8"/>
  <c r="F8" i="8"/>
  <c r="E8" i="8"/>
  <c r="C2" i="8"/>
  <c r="W19" i="7"/>
  <c r="V19" i="7"/>
  <c r="U19" i="7"/>
  <c r="T19" i="7"/>
  <c r="S19" i="7"/>
  <c r="R19" i="7"/>
  <c r="Q19" i="7"/>
  <c r="P19" i="7"/>
  <c r="O19" i="7"/>
  <c r="M19" i="7"/>
  <c r="L19" i="7"/>
  <c r="K19" i="7"/>
  <c r="J19" i="7"/>
  <c r="I19" i="7"/>
  <c r="H19" i="7"/>
  <c r="G19" i="7"/>
  <c r="F19" i="7"/>
  <c r="E19" i="7"/>
  <c r="W18" i="7"/>
  <c r="V18" i="7"/>
  <c r="U18" i="7"/>
  <c r="T18" i="7"/>
  <c r="S18" i="7"/>
  <c r="R18" i="7"/>
  <c r="Q18" i="7"/>
  <c r="P18" i="7"/>
  <c r="O18" i="7"/>
  <c r="M18" i="7"/>
  <c r="L18" i="7"/>
  <c r="K18" i="7"/>
  <c r="J18" i="7"/>
  <c r="I18" i="7"/>
  <c r="H18" i="7"/>
  <c r="G18" i="7"/>
  <c r="F18" i="7"/>
  <c r="E18" i="7"/>
  <c r="W17" i="7"/>
  <c r="V17" i="7"/>
  <c r="U17" i="7"/>
  <c r="T17" i="7"/>
  <c r="S17" i="7"/>
  <c r="R17" i="7"/>
  <c r="Q17" i="7"/>
  <c r="P17" i="7"/>
  <c r="O17" i="7"/>
  <c r="M17" i="7"/>
  <c r="L17" i="7"/>
  <c r="K17" i="7"/>
  <c r="J17" i="7"/>
  <c r="I17" i="7"/>
  <c r="H17" i="7"/>
  <c r="G17" i="7"/>
  <c r="F17" i="7"/>
  <c r="E17" i="7"/>
  <c r="W16" i="7"/>
  <c r="V16" i="7"/>
  <c r="U16" i="7"/>
  <c r="T16" i="7"/>
  <c r="S16" i="7"/>
  <c r="R16" i="7"/>
  <c r="Q16" i="7"/>
  <c r="P16" i="7"/>
  <c r="O16" i="7"/>
  <c r="M16" i="7"/>
  <c r="L16" i="7"/>
  <c r="K16" i="7"/>
  <c r="J16" i="7"/>
  <c r="I16" i="7"/>
  <c r="H16" i="7"/>
  <c r="G16" i="7"/>
  <c r="F16" i="7"/>
  <c r="E16" i="7"/>
  <c r="W15" i="7"/>
  <c r="V15" i="7"/>
  <c r="U15" i="7"/>
  <c r="T15" i="7"/>
  <c r="S15" i="7"/>
  <c r="R15" i="7"/>
  <c r="Q15" i="7"/>
  <c r="P15" i="7"/>
  <c r="O15" i="7"/>
  <c r="M15" i="7"/>
  <c r="L15" i="7"/>
  <c r="K15" i="7"/>
  <c r="J15" i="7"/>
  <c r="I15" i="7"/>
  <c r="H15" i="7"/>
  <c r="G15" i="7"/>
  <c r="F15" i="7"/>
  <c r="E15" i="7"/>
  <c r="W14" i="7"/>
  <c r="V14" i="7"/>
  <c r="U14" i="7"/>
  <c r="T14" i="7"/>
  <c r="S14" i="7"/>
  <c r="R14" i="7"/>
  <c r="Q14" i="7"/>
  <c r="P14" i="7"/>
  <c r="O14" i="7"/>
  <c r="M14" i="7"/>
  <c r="L14" i="7"/>
  <c r="K14" i="7"/>
  <c r="J14" i="7"/>
  <c r="I14" i="7"/>
  <c r="H14" i="7"/>
  <c r="G14" i="7"/>
  <c r="F14" i="7"/>
  <c r="E14" i="7"/>
  <c r="W13" i="7"/>
  <c r="V13" i="7"/>
  <c r="U13" i="7"/>
  <c r="T13" i="7"/>
  <c r="S13" i="7"/>
  <c r="R13" i="7"/>
  <c r="Q13" i="7"/>
  <c r="P13" i="7"/>
  <c r="O13" i="7"/>
  <c r="M13" i="7"/>
  <c r="L13" i="7"/>
  <c r="K13" i="7"/>
  <c r="J13" i="7"/>
  <c r="I13" i="7"/>
  <c r="H13" i="7"/>
  <c r="G13" i="7"/>
  <c r="F13" i="7"/>
  <c r="E13" i="7"/>
  <c r="W12" i="7"/>
  <c r="V12" i="7"/>
  <c r="U12" i="7"/>
  <c r="T12" i="7"/>
  <c r="S12" i="7"/>
  <c r="R12" i="7"/>
  <c r="Q12" i="7"/>
  <c r="P12" i="7"/>
  <c r="O12" i="7"/>
  <c r="M12" i="7"/>
  <c r="L12" i="7"/>
  <c r="K12" i="7"/>
  <c r="J12" i="7"/>
  <c r="I12" i="7"/>
  <c r="H12" i="7"/>
  <c r="G12" i="7"/>
  <c r="F12" i="7"/>
  <c r="E12" i="7"/>
  <c r="W11" i="7"/>
  <c r="V11" i="7"/>
  <c r="U11" i="7"/>
  <c r="T11" i="7"/>
  <c r="S11" i="7"/>
  <c r="R11" i="7"/>
  <c r="Q11" i="7"/>
  <c r="P11" i="7"/>
  <c r="O11" i="7"/>
  <c r="M11" i="7"/>
  <c r="L11" i="7"/>
  <c r="K11" i="7"/>
  <c r="J11" i="7"/>
  <c r="I11" i="7"/>
  <c r="H11" i="7"/>
  <c r="G11" i="7"/>
  <c r="F11" i="7"/>
  <c r="E11" i="7"/>
  <c r="W10" i="7"/>
  <c r="V10" i="7"/>
  <c r="U10" i="7"/>
  <c r="T10" i="7"/>
  <c r="S10" i="7"/>
  <c r="R10" i="7"/>
  <c r="Q10" i="7"/>
  <c r="P10" i="7"/>
  <c r="O10" i="7"/>
  <c r="M10" i="7"/>
  <c r="L10" i="7"/>
  <c r="K10" i="7"/>
  <c r="J10" i="7"/>
  <c r="I10" i="7"/>
  <c r="H10" i="7"/>
  <c r="G10" i="7"/>
  <c r="F10" i="7"/>
  <c r="E10" i="7"/>
  <c r="W8" i="7"/>
  <c r="V8" i="7"/>
  <c r="U8" i="7"/>
  <c r="T8" i="7"/>
  <c r="S8" i="7"/>
  <c r="R8" i="7"/>
  <c r="Q8" i="7"/>
  <c r="P8" i="7"/>
  <c r="O8" i="7"/>
  <c r="M8" i="7"/>
  <c r="L8" i="7"/>
  <c r="K8" i="7"/>
  <c r="J8" i="7"/>
  <c r="I8" i="7"/>
  <c r="H8" i="7"/>
  <c r="G8" i="7"/>
  <c r="F8" i="7"/>
  <c r="E8" i="7"/>
  <c r="C2" i="7"/>
  <c r="W19" i="6"/>
  <c r="V19" i="6"/>
  <c r="U19" i="6"/>
  <c r="T19" i="6"/>
  <c r="S19" i="6"/>
  <c r="R19" i="6"/>
  <c r="Q19" i="6"/>
  <c r="P19" i="6"/>
  <c r="O19" i="6"/>
  <c r="M19" i="6"/>
  <c r="L19" i="6"/>
  <c r="K19" i="6"/>
  <c r="J19" i="6"/>
  <c r="I19" i="6"/>
  <c r="H19" i="6"/>
  <c r="G19" i="6"/>
  <c r="F19" i="6"/>
  <c r="E19" i="6"/>
  <c r="W18" i="6"/>
  <c r="V18" i="6"/>
  <c r="U18" i="6"/>
  <c r="T18" i="6"/>
  <c r="S18" i="6"/>
  <c r="R18" i="6"/>
  <c r="Q18" i="6"/>
  <c r="P18" i="6"/>
  <c r="O18" i="6"/>
  <c r="M18" i="6"/>
  <c r="L18" i="6"/>
  <c r="K18" i="6"/>
  <c r="J18" i="6"/>
  <c r="I18" i="6"/>
  <c r="H18" i="6"/>
  <c r="G18" i="6"/>
  <c r="F18" i="6"/>
  <c r="E18" i="6"/>
  <c r="W17" i="6"/>
  <c r="V17" i="6"/>
  <c r="U17" i="6"/>
  <c r="T17" i="6"/>
  <c r="S17" i="6"/>
  <c r="R17" i="6"/>
  <c r="Q17" i="6"/>
  <c r="P17" i="6"/>
  <c r="O17" i="6"/>
  <c r="M17" i="6"/>
  <c r="L17" i="6"/>
  <c r="K17" i="6"/>
  <c r="J17" i="6"/>
  <c r="I17" i="6"/>
  <c r="H17" i="6"/>
  <c r="G17" i="6"/>
  <c r="F17" i="6"/>
  <c r="E17" i="6"/>
  <c r="W16" i="6"/>
  <c r="V16" i="6"/>
  <c r="U16" i="6"/>
  <c r="T16" i="6"/>
  <c r="S16" i="6"/>
  <c r="R16" i="6"/>
  <c r="Q16" i="6"/>
  <c r="P16" i="6"/>
  <c r="O16" i="6"/>
  <c r="M16" i="6"/>
  <c r="L16" i="6"/>
  <c r="K16" i="6"/>
  <c r="J16" i="6"/>
  <c r="I16" i="6"/>
  <c r="H16" i="6"/>
  <c r="G16" i="6"/>
  <c r="F16" i="6"/>
  <c r="E16" i="6"/>
  <c r="W15" i="6"/>
  <c r="V15" i="6"/>
  <c r="U15" i="6"/>
  <c r="T15" i="6"/>
  <c r="S15" i="6"/>
  <c r="R15" i="6"/>
  <c r="Q15" i="6"/>
  <c r="P15" i="6"/>
  <c r="O15" i="6"/>
  <c r="M15" i="6"/>
  <c r="L15" i="6"/>
  <c r="K15" i="6"/>
  <c r="J15" i="6"/>
  <c r="I15" i="6"/>
  <c r="H15" i="6"/>
  <c r="G15" i="6"/>
  <c r="F15" i="6"/>
  <c r="E15" i="6"/>
  <c r="W14" i="6"/>
  <c r="V14" i="6"/>
  <c r="U14" i="6"/>
  <c r="T14" i="6"/>
  <c r="S14" i="6"/>
  <c r="R14" i="6"/>
  <c r="Q14" i="6"/>
  <c r="P14" i="6"/>
  <c r="O14" i="6"/>
  <c r="M14" i="6"/>
  <c r="L14" i="6"/>
  <c r="K14" i="6"/>
  <c r="J14" i="6"/>
  <c r="I14" i="6"/>
  <c r="H14" i="6"/>
  <c r="G14" i="6"/>
  <c r="F14" i="6"/>
  <c r="E14" i="6"/>
  <c r="W13" i="6"/>
  <c r="V13" i="6"/>
  <c r="U13" i="6"/>
  <c r="T13" i="6"/>
  <c r="S13" i="6"/>
  <c r="R13" i="6"/>
  <c r="Q13" i="6"/>
  <c r="P13" i="6"/>
  <c r="O13" i="6"/>
  <c r="M13" i="6"/>
  <c r="L13" i="6"/>
  <c r="K13" i="6"/>
  <c r="J13" i="6"/>
  <c r="I13" i="6"/>
  <c r="H13" i="6"/>
  <c r="G13" i="6"/>
  <c r="F13" i="6"/>
  <c r="E13" i="6"/>
  <c r="W12" i="6"/>
  <c r="V12" i="6"/>
  <c r="U12" i="6"/>
  <c r="T12" i="6"/>
  <c r="S12" i="6"/>
  <c r="R12" i="6"/>
  <c r="Q12" i="6"/>
  <c r="P12" i="6"/>
  <c r="O12" i="6"/>
  <c r="M12" i="6"/>
  <c r="L12" i="6"/>
  <c r="K12" i="6"/>
  <c r="J12" i="6"/>
  <c r="I12" i="6"/>
  <c r="H12" i="6"/>
  <c r="G12" i="6"/>
  <c r="F12" i="6"/>
  <c r="E12" i="6"/>
  <c r="W11" i="6"/>
  <c r="V11" i="6"/>
  <c r="U11" i="6"/>
  <c r="T11" i="6"/>
  <c r="S11" i="6"/>
  <c r="R11" i="6"/>
  <c r="Q11" i="6"/>
  <c r="P11" i="6"/>
  <c r="O11" i="6"/>
  <c r="M11" i="6"/>
  <c r="L11" i="6"/>
  <c r="K11" i="6"/>
  <c r="J11" i="6"/>
  <c r="I11" i="6"/>
  <c r="H11" i="6"/>
  <c r="G11" i="6"/>
  <c r="F11" i="6"/>
  <c r="E11" i="6"/>
  <c r="W10" i="6"/>
  <c r="V10" i="6"/>
  <c r="U10" i="6"/>
  <c r="T10" i="6"/>
  <c r="S10" i="6"/>
  <c r="R10" i="6"/>
  <c r="Q10" i="6"/>
  <c r="P10" i="6"/>
  <c r="O10" i="6"/>
  <c r="M10" i="6"/>
  <c r="L10" i="6"/>
  <c r="K10" i="6"/>
  <c r="J10" i="6"/>
  <c r="I10" i="6"/>
  <c r="H10" i="6"/>
  <c r="G10" i="6"/>
  <c r="F10" i="6"/>
  <c r="E10" i="6"/>
  <c r="W8" i="6"/>
  <c r="V8" i="6"/>
  <c r="U8" i="6"/>
  <c r="T8" i="6"/>
  <c r="S8" i="6"/>
  <c r="R8" i="6"/>
  <c r="Q8" i="6"/>
  <c r="P8" i="6"/>
  <c r="O8" i="6"/>
  <c r="M8" i="6"/>
  <c r="L8" i="6"/>
  <c r="K8" i="6"/>
  <c r="J8" i="6"/>
  <c r="I8" i="6"/>
  <c r="H8" i="6"/>
  <c r="G8" i="6"/>
  <c r="F8" i="6"/>
  <c r="E8" i="6"/>
  <c r="C2" i="6"/>
  <c r="W19" i="5"/>
  <c r="V19" i="5"/>
  <c r="U19" i="5"/>
  <c r="T19" i="5"/>
  <c r="S19" i="5"/>
  <c r="R19" i="5"/>
  <c r="Q19" i="5"/>
  <c r="P19" i="5"/>
  <c r="O19" i="5"/>
  <c r="M19" i="5"/>
  <c r="L19" i="5"/>
  <c r="K19" i="5"/>
  <c r="J19" i="5"/>
  <c r="I19" i="5"/>
  <c r="H19" i="5"/>
  <c r="G19" i="5"/>
  <c r="F19" i="5"/>
  <c r="E19" i="5"/>
  <c r="W18" i="5"/>
  <c r="V18" i="5"/>
  <c r="U18" i="5"/>
  <c r="T18" i="5"/>
  <c r="S18" i="5"/>
  <c r="R18" i="5"/>
  <c r="Q18" i="5"/>
  <c r="P18" i="5"/>
  <c r="O18" i="5"/>
  <c r="M18" i="5"/>
  <c r="L18" i="5"/>
  <c r="K18" i="5"/>
  <c r="J18" i="5"/>
  <c r="I18" i="5"/>
  <c r="H18" i="5"/>
  <c r="G18" i="5"/>
  <c r="F18" i="5"/>
  <c r="E18" i="5"/>
  <c r="W17" i="5"/>
  <c r="V17" i="5"/>
  <c r="U17" i="5"/>
  <c r="T17" i="5"/>
  <c r="S17" i="5"/>
  <c r="R17" i="5"/>
  <c r="Q17" i="5"/>
  <c r="P17" i="5"/>
  <c r="O17" i="5"/>
  <c r="M17" i="5"/>
  <c r="L17" i="5"/>
  <c r="K17" i="5"/>
  <c r="J17" i="5"/>
  <c r="I17" i="5"/>
  <c r="H17" i="5"/>
  <c r="G17" i="5"/>
  <c r="F17" i="5"/>
  <c r="E17" i="5"/>
  <c r="W16" i="5"/>
  <c r="V16" i="5"/>
  <c r="U16" i="5"/>
  <c r="T16" i="5"/>
  <c r="S16" i="5"/>
  <c r="R16" i="5"/>
  <c r="Q16" i="5"/>
  <c r="P16" i="5"/>
  <c r="O16" i="5"/>
  <c r="M16" i="5"/>
  <c r="L16" i="5"/>
  <c r="K16" i="5"/>
  <c r="J16" i="5"/>
  <c r="I16" i="5"/>
  <c r="H16" i="5"/>
  <c r="G16" i="5"/>
  <c r="F16" i="5"/>
  <c r="E16" i="5"/>
  <c r="W15" i="5"/>
  <c r="V15" i="5"/>
  <c r="U15" i="5"/>
  <c r="T15" i="5"/>
  <c r="S15" i="5"/>
  <c r="R15" i="5"/>
  <c r="Q15" i="5"/>
  <c r="P15" i="5"/>
  <c r="O15" i="5"/>
  <c r="M15" i="5"/>
  <c r="L15" i="5"/>
  <c r="K15" i="5"/>
  <c r="J15" i="5"/>
  <c r="I15" i="5"/>
  <c r="H15" i="5"/>
  <c r="G15" i="5"/>
  <c r="F15" i="5"/>
  <c r="E15" i="5"/>
  <c r="W14" i="5"/>
  <c r="V14" i="5"/>
  <c r="U14" i="5"/>
  <c r="T14" i="5"/>
  <c r="S14" i="5"/>
  <c r="R14" i="5"/>
  <c r="Q14" i="5"/>
  <c r="P14" i="5"/>
  <c r="O14" i="5"/>
  <c r="M14" i="5"/>
  <c r="L14" i="5"/>
  <c r="K14" i="5"/>
  <c r="J14" i="5"/>
  <c r="I14" i="5"/>
  <c r="H14" i="5"/>
  <c r="G14" i="5"/>
  <c r="F14" i="5"/>
  <c r="E14" i="5"/>
  <c r="W13" i="5"/>
  <c r="V13" i="5"/>
  <c r="U13" i="5"/>
  <c r="T13" i="5"/>
  <c r="S13" i="5"/>
  <c r="R13" i="5"/>
  <c r="Q13" i="5"/>
  <c r="P13" i="5"/>
  <c r="O13" i="5"/>
  <c r="M13" i="5"/>
  <c r="L13" i="5"/>
  <c r="K13" i="5"/>
  <c r="J13" i="5"/>
  <c r="I13" i="5"/>
  <c r="H13" i="5"/>
  <c r="G13" i="5"/>
  <c r="F13" i="5"/>
  <c r="E13" i="5"/>
  <c r="W12" i="5"/>
  <c r="V12" i="5"/>
  <c r="U12" i="5"/>
  <c r="T12" i="5"/>
  <c r="S12" i="5"/>
  <c r="R12" i="5"/>
  <c r="Q12" i="5"/>
  <c r="P12" i="5"/>
  <c r="O12" i="5"/>
  <c r="M12" i="5"/>
  <c r="L12" i="5"/>
  <c r="K12" i="5"/>
  <c r="J12" i="5"/>
  <c r="I12" i="5"/>
  <c r="H12" i="5"/>
  <c r="G12" i="5"/>
  <c r="F12" i="5"/>
  <c r="E12" i="5"/>
  <c r="W11" i="5"/>
  <c r="V11" i="5"/>
  <c r="U11" i="5"/>
  <c r="T11" i="5"/>
  <c r="S11" i="5"/>
  <c r="R11" i="5"/>
  <c r="Q11" i="5"/>
  <c r="P11" i="5"/>
  <c r="O11" i="5"/>
  <c r="M11" i="5"/>
  <c r="L11" i="5"/>
  <c r="K11" i="5"/>
  <c r="J11" i="5"/>
  <c r="I11" i="5"/>
  <c r="H11" i="5"/>
  <c r="G11" i="5"/>
  <c r="F11" i="5"/>
  <c r="E11" i="5"/>
  <c r="W10" i="5"/>
  <c r="V10" i="5"/>
  <c r="U10" i="5"/>
  <c r="T10" i="5"/>
  <c r="S10" i="5"/>
  <c r="R10" i="5"/>
  <c r="Q10" i="5"/>
  <c r="P10" i="5"/>
  <c r="O10" i="5"/>
  <c r="M10" i="5"/>
  <c r="L10" i="5"/>
  <c r="K10" i="5"/>
  <c r="J10" i="5"/>
  <c r="I10" i="5"/>
  <c r="H10" i="5"/>
  <c r="G10" i="5"/>
  <c r="F10" i="5"/>
  <c r="E10" i="5"/>
  <c r="W8" i="5"/>
  <c r="V8" i="5"/>
  <c r="U8" i="5"/>
  <c r="T8" i="5"/>
  <c r="S8" i="5"/>
  <c r="R8" i="5"/>
  <c r="Q8" i="5"/>
  <c r="P8" i="5"/>
  <c r="O8" i="5"/>
  <c r="M8" i="5"/>
  <c r="L8" i="5"/>
  <c r="K8" i="5"/>
  <c r="J8" i="5"/>
  <c r="I8" i="5"/>
  <c r="H8" i="5"/>
  <c r="G8" i="5"/>
  <c r="F8" i="5"/>
  <c r="E8" i="5"/>
  <c r="C2" i="5"/>
  <c r="W19" i="4"/>
  <c r="V19" i="4"/>
  <c r="U19" i="4"/>
  <c r="T19" i="4"/>
  <c r="S19" i="4"/>
  <c r="R19" i="4"/>
  <c r="Q19" i="4"/>
  <c r="P19" i="4"/>
  <c r="O19" i="4"/>
  <c r="M19" i="4"/>
  <c r="L19" i="4"/>
  <c r="K19" i="4"/>
  <c r="J19" i="4"/>
  <c r="I19" i="4"/>
  <c r="H19" i="4"/>
  <c r="G19" i="4"/>
  <c r="F19" i="4"/>
  <c r="E19" i="4"/>
  <c r="W18" i="4"/>
  <c r="V18" i="4"/>
  <c r="U18" i="4"/>
  <c r="T18" i="4"/>
  <c r="S18" i="4"/>
  <c r="R18" i="4"/>
  <c r="Q18" i="4"/>
  <c r="P18" i="4"/>
  <c r="O18" i="4"/>
  <c r="M18" i="4"/>
  <c r="L18" i="4"/>
  <c r="K18" i="4"/>
  <c r="J18" i="4"/>
  <c r="I18" i="4"/>
  <c r="H18" i="4"/>
  <c r="G18" i="4"/>
  <c r="F18" i="4"/>
  <c r="E18" i="4"/>
  <c r="W17" i="4"/>
  <c r="V17" i="4"/>
  <c r="U17" i="4"/>
  <c r="T17" i="4"/>
  <c r="S17" i="4"/>
  <c r="R17" i="4"/>
  <c r="Q17" i="4"/>
  <c r="P17" i="4"/>
  <c r="O17" i="4"/>
  <c r="M17" i="4"/>
  <c r="L17" i="4"/>
  <c r="K17" i="4"/>
  <c r="J17" i="4"/>
  <c r="I17" i="4"/>
  <c r="H17" i="4"/>
  <c r="G17" i="4"/>
  <c r="F17" i="4"/>
  <c r="E17" i="4"/>
  <c r="W16" i="4"/>
  <c r="V16" i="4"/>
  <c r="U16" i="4"/>
  <c r="T16" i="4"/>
  <c r="S16" i="4"/>
  <c r="R16" i="4"/>
  <c r="Q16" i="4"/>
  <c r="P16" i="4"/>
  <c r="O16" i="4"/>
  <c r="M16" i="4"/>
  <c r="L16" i="4"/>
  <c r="K16" i="4"/>
  <c r="J16" i="4"/>
  <c r="I16" i="4"/>
  <c r="H16" i="4"/>
  <c r="G16" i="4"/>
  <c r="F16" i="4"/>
  <c r="E16" i="4"/>
  <c r="W15" i="4"/>
  <c r="V15" i="4"/>
  <c r="U15" i="4"/>
  <c r="T15" i="4"/>
  <c r="S15" i="4"/>
  <c r="R15" i="4"/>
  <c r="Q15" i="4"/>
  <c r="P15" i="4"/>
  <c r="O15" i="4"/>
  <c r="M15" i="4"/>
  <c r="L15" i="4"/>
  <c r="K15" i="4"/>
  <c r="J15" i="4"/>
  <c r="I15" i="4"/>
  <c r="H15" i="4"/>
  <c r="G15" i="4"/>
  <c r="F15" i="4"/>
  <c r="E15" i="4"/>
  <c r="W14" i="4"/>
  <c r="V14" i="4"/>
  <c r="U14" i="4"/>
  <c r="T14" i="4"/>
  <c r="S14" i="4"/>
  <c r="R14" i="4"/>
  <c r="Q14" i="4"/>
  <c r="P14" i="4"/>
  <c r="O14" i="4"/>
  <c r="M14" i="4"/>
  <c r="L14" i="4"/>
  <c r="K14" i="4"/>
  <c r="J14" i="4"/>
  <c r="I14" i="4"/>
  <c r="H14" i="4"/>
  <c r="G14" i="4"/>
  <c r="F14" i="4"/>
  <c r="E14" i="4"/>
  <c r="W13" i="4"/>
  <c r="V13" i="4"/>
  <c r="U13" i="4"/>
  <c r="T13" i="4"/>
  <c r="S13" i="4"/>
  <c r="R13" i="4"/>
  <c r="Q13" i="4"/>
  <c r="P13" i="4"/>
  <c r="O13" i="4"/>
  <c r="M13" i="4"/>
  <c r="L13" i="4"/>
  <c r="K13" i="4"/>
  <c r="J13" i="4"/>
  <c r="I13" i="4"/>
  <c r="H13" i="4"/>
  <c r="G13" i="4"/>
  <c r="F13" i="4"/>
  <c r="E13" i="4"/>
  <c r="W12" i="4"/>
  <c r="V12" i="4"/>
  <c r="U12" i="4"/>
  <c r="T12" i="4"/>
  <c r="S12" i="4"/>
  <c r="R12" i="4"/>
  <c r="Q12" i="4"/>
  <c r="P12" i="4"/>
  <c r="O12" i="4"/>
  <c r="M12" i="4"/>
  <c r="L12" i="4"/>
  <c r="K12" i="4"/>
  <c r="J12" i="4"/>
  <c r="I12" i="4"/>
  <c r="H12" i="4"/>
  <c r="G12" i="4"/>
  <c r="F12" i="4"/>
  <c r="E12" i="4"/>
  <c r="W11" i="4"/>
  <c r="V11" i="4"/>
  <c r="U11" i="4"/>
  <c r="T11" i="4"/>
  <c r="S11" i="4"/>
  <c r="R11" i="4"/>
  <c r="Q11" i="4"/>
  <c r="P11" i="4"/>
  <c r="O11" i="4"/>
  <c r="M11" i="4"/>
  <c r="L11" i="4"/>
  <c r="K11" i="4"/>
  <c r="J11" i="4"/>
  <c r="I11" i="4"/>
  <c r="H11" i="4"/>
  <c r="G11" i="4"/>
  <c r="F11" i="4"/>
  <c r="E11" i="4"/>
  <c r="W10" i="4"/>
  <c r="V10" i="4"/>
  <c r="U10" i="4"/>
  <c r="T10" i="4"/>
  <c r="S10" i="4"/>
  <c r="R10" i="4"/>
  <c r="Q10" i="4"/>
  <c r="P10" i="4"/>
  <c r="O10" i="4"/>
  <c r="M10" i="4"/>
  <c r="L10" i="4"/>
  <c r="K10" i="4"/>
  <c r="J10" i="4"/>
  <c r="I10" i="4"/>
  <c r="H10" i="4"/>
  <c r="G10" i="4"/>
  <c r="F10" i="4"/>
  <c r="E10" i="4"/>
  <c r="W8" i="4"/>
  <c r="V8" i="4"/>
  <c r="U8" i="4"/>
  <c r="T8" i="4"/>
  <c r="S8" i="4"/>
  <c r="R8" i="4"/>
  <c r="Q8" i="4"/>
  <c r="P8" i="4"/>
  <c r="O8" i="4"/>
  <c r="M8" i="4"/>
  <c r="L8" i="4"/>
  <c r="K8" i="4"/>
  <c r="J8" i="4"/>
  <c r="I8" i="4"/>
  <c r="H8" i="4"/>
  <c r="G8" i="4"/>
  <c r="F8" i="4"/>
  <c r="E8" i="4"/>
  <c r="C2" i="4"/>
  <c r="W19" i="3"/>
  <c r="V19" i="3"/>
  <c r="U19" i="3"/>
  <c r="T19" i="3"/>
  <c r="S19" i="3"/>
  <c r="R19" i="3"/>
  <c r="Q19" i="3"/>
  <c r="P19" i="3"/>
  <c r="O19" i="3"/>
  <c r="M19" i="3"/>
  <c r="L19" i="3"/>
  <c r="K19" i="3"/>
  <c r="J19" i="3"/>
  <c r="I19" i="3"/>
  <c r="H19" i="3"/>
  <c r="G19" i="3"/>
  <c r="F19" i="3"/>
  <c r="E19" i="3"/>
  <c r="W18" i="3"/>
  <c r="V18" i="3"/>
  <c r="U18" i="3"/>
  <c r="T18" i="3"/>
  <c r="S18" i="3"/>
  <c r="R18" i="3"/>
  <c r="Q18" i="3"/>
  <c r="P18" i="3"/>
  <c r="O18" i="3"/>
  <c r="M18" i="3"/>
  <c r="L18" i="3"/>
  <c r="K18" i="3"/>
  <c r="J18" i="3"/>
  <c r="I18" i="3"/>
  <c r="H18" i="3"/>
  <c r="G18" i="3"/>
  <c r="F18" i="3"/>
  <c r="E18" i="3"/>
  <c r="W17" i="3"/>
  <c r="V17" i="3"/>
  <c r="U17" i="3"/>
  <c r="T17" i="3"/>
  <c r="S17" i="3"/>
  <c r="R17" i="3"/>
  <c r="Q17" i="3"/>
  <c r="P17" i="3"/>
  <c r="O17" i="3"/>
  <c r="M17" i="3"/>
  <c r="L17" i="3"/>
  <c r="K17" i="3"/>
  <c r="J17" i="3"/>
  <c r="I17" i="3"/>
  <c r="H17" i="3"/>
  <c r="G17" i="3"/>
  <c r="F17" i="3"/>
  <c r="E17" i="3"/>
  <c r="W16" i="3"/>
  <c r="V16" i="3"/>
  <c r="U16" i="3"/>
  <c r="T16" i="3"/>
  <c r="S16" i="3"/>
  <c r="R16" i="3"/>
  <c r="Q16" i="3"/>
  <c r="P16" i="3"/>
  <c r="O16" i="3"/>
  <c r="M16" i="3"/>
  <c r="L16" i="3"/>
  <c r="K16" i="3"/>
  <c r="J16" i="3"/>
  <c r="I16" i="3"/>
  <c r="H16" i="3"/>
  <c r="G16" i="3"/>
  <c r="F16" i="3"/>
  <c r="E16" i="3"/>
  <c r="W15" i="3"/>
  <c r="V15" i="3"/>
  <c r="U15" i="3"/>
  <c r="T15" i="3"/>
  <c r="S15" i="3"/>
  <c r="R15" i="3"/>
  <c r="Q15" i="3"/>
  <c r="P15" i="3"/>
  <c r="O15" i="3"/>
  <c r="M15" i="3"/>
  <c r="L15" i="3"/>
  <c r="K15" i="3"/>
  <c r="J15" i="3"/>
  <c r="I15" i="3"/>
  <c r="H15" i="3"/>
  <c r="G15" i="3"/>
  <c r="F15" i="3"/>
  <c r="E15" i="3"/>
  <c r="W14" i="3"/>
  <c r="V14" i="3"/>
  <c r="U14" i="3"/>
  <c r="T14" i="3"/>
  <c r="S14" i="3"/>
  <c r="R14" i="3"/>
  <c r="Q14" i="3"/>
  <c r="P14" i="3"/>
  <c r="O14" i="3"/>
  <c r="M14" i="3"/>
  <c r="L14" i="3"/>
  <c r="K14" i="3"/>
  <c r="J14" i="3"/>
  <c r="I14" i="3"/>
  <c r="H14" i="3"/>
  <c r="G14" i="3"/>
  <c r="F14" i="3"/>
  <c r="E14" i="3"/>
  <c r="W13" i="3"/>
  <c r="V13" i="3"/>
  <c r="U13" i="3"/>
  <c r="T13" i="3"/>
  <c r="S13" i="3"/>
  <c r="R13" i="3"/>
  <c r="Q13" i="3"/>
  <c r="P13" i="3"/>
  <c r="O13" i="3"/>
  <c r="M13" i="3"/>
  <c r="L13" i="3"/>
  <c r="K13" i="3"/>
  <c r="J13" i="3"/>
  <c r="I13" i="3"/>
  <c r="H13" i="3"/>
  <c r="G13" i="3"/>
  <c r="F13" i="3"/>
  <c r="E13" i="3"/>
  <c r="W12" i="3"/>
  <c r="V12" i="3"/>
  <c r="U12" i="3"/>
  <c r="T12" i="3"/>
  <c r="S12" i="3"/>
  <c r="R12" i="3"/>
  <c r="Q12" i="3"/>
  <c r="P12" i="3"/>
  <c r="O12" i="3"/>
  <c r="M12" i="3"/>
  <c r="L12" i="3"/>
  <c r="K12" i="3"/>
  <c r="J12" i="3"/>
  <c r="I12" i="3"/>
  <c r="H12" i="3"/>
  <c r="G12" i="3"/>
  <c r="F12" i="3"/>
  <c r="E12" i="3"/>
  <c r="W11" i="3"/>
  <c r="V11" i="3"/>
  <c r="U11" i="3"/>
  <c r="T11" i="3"/>
  <c r="S11" i="3"/>
  <c r="R11" i="3"/>
  <c r="Q11" i="3"/>
  <c r="P11" i="3"/>
  <c r="O11" i="3"/>
  <c r="M11" i="3"/>
  <c r="L11" i="3"/>
  <c r="K11" i="3"/>
  <c r="J11" i="3"/>
  <c r="I11" i="3"/>
  <c r="H11" i="3"/>
  <c r="G11" i="3"/>
  <c r="F11" i="3"/>
  <c r="E11" i="3"/>
  <c r="W10" i="3"/>
  <c r="V10" i="3"/>
  <c r="U10" i="3"/>
  <c r="T10" i="3"/>
  <c r="S10" i="3"/>
  <c r="R10" i="3"/>
  <c r="Q10" i="3"/>
  <c r="P10" i="3"/>
  <c r="O10" i="3"/>
  <c r="M10" i="3"/>
  <c r="L10" i="3"/>
  <c r="K10" i="3"/>
  <c r="J10" i="3"/>
  <c r="I10" i="3"/>
  <c r="H10" i="3"/>
  <c r="G10" i="3"/>
  <c r="F10" i="3"/>
  <c r="E10" i="3"/>
  <c r="W8" i="3"/>
  <c r="V8" i="3"/>
  <c r="U8" i="3"/>
  <c r="T8" i="3"/>
  <c r="S8" i="3"/>
  <c r="R8" i="3"/>
  <c r="Q8" i="3"/>
  <c r="P8" i="3"/>
  <c r="O8" i="3"/>
  <c r="M8" i="3"/>
  <c r="L8" i="3"/>
  <c r="K8" i="3"/>
  <c r="J8" i="3"/>
  <c r="I8" i="3"/>
  <c r="H8" i="3"/>
  <c r="G8" i="3"/>
  <c r="F8" i="3"/>
  <c r="E8" i="3"/>
  <c r="C2" i="3"/>
  <c r="W19" i="2"/>
  <c r="V19" i="2"/>
  <c r="U19" i="2"/>
  <c r="T19" i="2"/>
  <c r="S19" i="2"/>
  <c r="R19" i="2"/>
  <c r="Q19" i="2"/>
  <c r="P19" i="2"/>
  <c r="O19" i="2"/>
  <c r="M19" i="2"/>
  <c r="L19" i="2"/>
  <c r="K19" i="2"/>
  <c r="J19" i="2"/>
  <c r="I19" i="2"/>
  <c r="H19" i="2"/>
  <c r="G19" i="2"/>
  <c r="F19" i="2"/>
  <c r="E19" i="2"/>
  <c r="D19" i="2"/>
  <c r="W18" i="2"/>
  <c r="V18" i="2"/>
  <c r="U18" i="2"/>
  <c r="T18" i="2"/>
  <c r="S18" i="2"/>
  <c r="R18" i="2"/>
  <c r="Q18" i="2"/>
  <c r="P18" i="2"/>
  <c r="O18" i="2"/>
  <c r="M18" i="2"/>
  <c r="L18" i="2"/>
  <c r="K18" i="2"/>
  <c r="J18" i="2"/>
  <c r="I18" i="2"/>
  <c r="H18" i="2"/>
  <c r="G18" i="2"/>
  <c r="F18" i="2"/>
  <c r="E18" i="2"/>
  <c r="D18" i="2"/>
  <c r="W17" i="2"/>
  <c r="V17" i="2"/>
  <c r="U17" i="2"/>
  <c r="T17" i="2"/>
  <c r="S17" i="2"/>
  <c r="R17" i="2"/>
  <c r="Q17" i="2"/>
  <c r="P17" i="2"/>
  <c r="O17" i="2"/>
  <c r="M17" i="2"/>
  <c r="L17" i="2"/>
  <c r="K17" i="2"/>
  <c r="J17" i="2"/>
  <c r="I17" i="2"/>
  <c r="H17" i="2"/>
  <c r="G17" i="2"/>
  <c r="F17" i="2"/>
  <c r="E17" i="2"/>
  <c r="D17" i="2"/>
  <c r="W16" i="2"/>
  <c r="V16" i="2"/>
  <c r="U16" i="2"/>
  <c r="T16" i="2"/>
  <c r="S16" i="2"/>
  <c r="R16" i="2"/>
  <c r="Q16" i="2"/>
  <c r="P16" i="2"/>
  <c r="O16" i="2"/>
  <c r="M16" i="2"/>
  <c r="L16" i="2"/>
  <c r="K16" i="2"/>
  <c r="J16" i="2"/>
  <c r="I16" i="2"/>
  <c r="H16" i="2"/>
  <c r="G16" i="2"/>
  <c r="F16" i="2"/>
  <c r="E16" i="2"/>
  <c r="D16" i="2"/>
  <c r="W15" i="2"/>
  <c r="V15" i="2"/>
  <c r="U15" i="2"/>
  <c r="T15" i="2"/>
  <c r="S15" i="2"/>
  <c r="R15" i="2"/>
  <c r="Q15" i="2"/>
  <c r="P15" i="2"/>
  <c r="O15" i="2"/>
  <c r="M15" i="2"/>
  <c r="L15" i="2"/>
  <c r="K15" i="2"/>
  <c r="J15" i="2"/>
  <c r="I15" i="2"/>
  <c r="H15" i="2"/>
  <c r="G15" i="2"/>
  <c r="F15" i="2"/>
  <c r="E15" i="2"/>
  <c r="D15" i="2"/>
  <c r="W14" i="2"/>
  <c r="V14" i="2"/>
  <c r="U14" i="2"/>
  <c r="T14" i="2"/>
  <c r="S14" i="2"/>
  <c r="R14" i="2"/>
  <c r="Q14" i="2"/>
  <c r="P14" i="2"/>
  <c r="O14" i="2"/>
  <c r="M14" i="2"/>
  <c r="L14" i="2"/>
  <c r="K14" i="2"/>
  <c r="J14" i="2"/>
  <c r="I14" i="2"/>
  <c r="H14" i="2"/>
  <c r="G14" i="2"/>
  <c r="F14" i="2"/>
  <c r="E14" i="2"/>
  <c r="D14" i="2"/>
  <c r="W13" i="2"/>
  <c r="V13" i="2"/>
  <c r="U13" i="2"/>
  <c r="T13" i="2"/>
  <c r="S13" i="2"/>
  <c r="R13" i="2"/>
  <c r="Q13" i="2"/>
  <c r="P13" i="2"/>
  <c r="O13" i="2"/>
  <c r="M13" i="2"/>
  <c r="L13" i="2"/>
  <c r="K13" i="2"/>
  <c r="J13" i="2"/>
  <c r="I13" i="2"/>
  <c r="H13" i="2"/>
  <c r="G13" i="2"/>
  <c r="F13" i="2"/>
  <c r="E13" i="2"/>
  <c r="D13" i="2"/>
  <c r="W12" i="2"/>
  <c r="V12" i="2"/>
  <c r="U12" i="2"/>
  <c r="T12" i="2"/>
  <c r="S12" i="2"/>
  <c r="R12" i="2"/>
  <c r="Q12" i="2"/>
  <c r="P12" i="2"/>
  <c r="O12" i="2"/>
  <c r="M12" i="2"/>
  <c r="L12" i="2"/>
  <c r="K12" i="2"/>
  <c r="J12" i="2"/>
  <c r="I12" i="2"/>
  <c r="H12" i="2"/>
  <c r="G12" i="2"/>
  <c r="F12" i="2"/>
  <c r="E12" i="2"/>
  <c r="D12" i="2"/>
  <c r="W11" i="2"/>
  <c r="V11" i="2"/>
  <c r="U11" i="2"/>
  <c r="T11" i="2"/>
  <c r="S11" i="2"/>
  <c r="R11" i="2"/>
  <c r="Q11" i="2"/>
  <c r="P11" i="2"/>
  <c r="O11" i="2"/>
  <c r="M11" i="2"/>
  <c r="L11" i="2"/>
  <c r="K11" i="2"/>
  <c r="J11" i="2"/>
  <c r="I11" i="2"/>
  <c r="H11" i="2"/>
  <c r="G11" i="2"/>
  <c r="F11" i="2"/>
  <c r="E11" i="2"/>
  <c r="D11" i="2"/>
  <c r="W10" i="2"/>
  <c r="V10" i="2"/>
  <c r="U10" i="2"/>
  <c r="T10" i="2"/>
  <c r="S10" i="2"/>
  <c r="R10" i="2"/>
  <c r="Q10" i="2"/>
  <c r="P10" i="2"/>
  <c r="O10" i="2"/>
  <c r="M10" i="2"/>
  <c r="L10" i="2"/>
  <c r="K10" i="2"/>
  <c r="J10" i="2"/>
  <c r="I10" i="2"/>
  <c r="H10" i="2"/>
  <c r="G10" i="2"/>
  <c r="F10" i="2"/>
  <c r="E10" i="2"/>
  <c r="D10" i="2"/>
  <c r="W8" i="2"/>
  <c r="V8" i="2"/>
  <c r="U8" i="2"/>
  <c r="T8" i="2"/>
  <c r="S8" i="2"/>
  <c r="R8" i="2"/>
  <c r="Q8" i="2"/>
  <c r="P8" i="2"/>
  <c r="O8" i="2"/>
  <c r="M8" i="2"/>
  <c r="L8" i="2"/>
  <c r="K8" i="2"/>
  <c r="J8" i="2"/>
  <c r="I8" i="2"/>
  <c r="H8" i="2"/>
  <c r="G8" i="2"/>
  <c r="F8" i="2"/>
  <c r="E8" i="2"/>
  <c r="D8" i="2"/>
  <c r="H7" i="2"/>
  <c r="F7" i="2"/>
  <c r="C2" i="2"/>
  <c r="W19" i="1"/>
  <c r="V19" i="1"/>
  <c r="U19" i="1"/>
  <c r="T19" i="1"/>
  <c r="S19" i="1"/>
  <c r="R19" i="1"/>
  <c r="Q19" i="1"/>
  <c r="P19" i="1"/>
  <c r="O19" i="1"/>
  <c r="M19" i="1"/>
  <c r="L19" i="1"/>
  <c r="K19" i="1"/>
  <c r="J19" i="1"/>
  <c r="I19" i="1"/>
  <c r="H19" i="1"/>
  <c r="G19" i="1"/>
  <c r="F19" i="1"/>
  <c r="E19" i="1"/>
  <c r="W18" i="1"/>
  <c r="V18" i="1"/>
  <c r="U18" i="1"/>
  <c r="T18" i="1"/>
  <c r="S18" i="1"/>
  <c r="R18" i="1"/>
  <c r="Q18" i="1"/>
  <c r="P18" i="1"/>
  <c r="O18" i="1"/>
  <c r="M18" i="1"/>
  <c r="L18" i="1"/>
  <c r="K18" i="1"/>
  <c r="J18" i="1"/>
  <c r="I18" i="1"/>
  <c r="H18" i="1"/>
  <c r="G18" i="1"/>
  <c r="F18" i="1"/>
  <c r="E18" i="1"/>
  <c r="W17" i="1"/>
  <c r="V17" i="1"/>
  <c r="U17" i="1"/>
  <c r="T17" i="1"/>
  <c r="S17" i="1"/>
  <c r="R17" i="1"/>
  <c r="Q17" i="1"/>
  <c r="P17" i="1"/>
  <c r="O17" i="1"/>
  <c r="M17" i="1"/>
  <c r="L17" i="1"/>
  <c r="K17" i="1"/>
  <c r="J17" i="1"/>
  <c r="I17" i="1"/>
  <c r="H17" i="1"/>
  <c r="G17" i="1"/>
  <c r="F17" i="1"/>
  <c r="E17" i="1"/>
  <c r="W16" i="1"/>
  <c r="V16" i="1"/>
  <c r="U16" i="1"/>
  <c r="T16" i="1"/>
  <c r="S16" i="1"/>
  <c r="R16" i="1"/>
  <c r="Q16" i="1"/>
  <c r="P16" i="1"/>
  <c r="O16" i="1"/>
  <c r="M16" i="1"/>
  <c r="L16" i="1"/>
  <c r="K16" i="1"/>
  <c r="J16" i="1"/>
  <c r="I16" i="1"/>
  <c r="H16" i="1"/>
  <c r="G16" i="1"/>
  <c r="F16" i="1"/>
  <c r="E16" i="1"/>
  <c r="W15" i="1"/>
  <c r="V15" i="1"/>
  <c r="U15" i="1"/>
  <c r="T15" i="1"/>
  <c r="S15" i="1"/>
  <c r="R15" i="1"/>
  <c r="Q15" i="1"/>
  <c r="P15" i="1"/>
  <c r="O15" i="1"/>
  <c r="M15" i="1"/>
  <c r="L15" i="1"/>
  <c r="K15" i="1"/>
  <c r="J15" i="1"/>
  <c r="I15" i="1"/>
  <c r="H15" i="1"/>
  <c r="G15" i="1"/>
  <c r="F15" i="1"/>
  <c r="E15" i="1"/>
  <c r="W14" i="1"/>
  <c r="V14" i="1"/>
  <c r="U14" i="1"/>
  <c r="T14" i="1"/>
  <c r="S14" i="1"/>
  <c r="R14" i="1"/>
  <c r="Q14" i="1"/>
  <c r="P14" i="1"/>
  <c r="O14" i="1"/>
  <c r="M14" i="1"/>
  <c r="L14" i="1"/>
  <c r="K14" i="1"/>
  <c r="J14" i="1"/>
  <c r="I14" i="1"/>
  <c r="H14" i="1"/>
  <c r="G14" i="1"/>
  <c r="F14" i="1"/>
  <c r="E14" i="1"/>
  <c r="W13" i="1"/>
  <c r="V13" i="1"/>
  <c r="U13" i="1"/>
  <c r="T13" i="1"/>
  <c r="S13" i="1"/>
  <c r="R13" i="1"/>
  <c r="Q13" i="1"/>
  <c r="P13" i="1"/>
  <c r="O13" i="1"/>
  <c r="M13" i="1"/>
  <c r="L13" i="1"/>
  <c r="K13" i="1"/>
  <c r="J13" i="1"/>
  <c r="I13" i="1"/>
  <c r="H13" i="1"/>
  <c r="G13" i="1"/>
  <c r="F13" i="1"/>
  <c r="E13" i="1"/>
  <c r="W12" i="1"/>
  <c r="V12" i="1"/>
  <c r="U12" i="1"/>
  <c r="T12" i="1"/>
  <c r="S12" i="1"/>
  <c r="R12" i="1"/>
  <c r="Q12" i="1"/>
  <c r="P12" i="1"/>
  <c r="O12" i="1"/>
  <c r="M12" i="1"/>
  <c r="L12" i="1"/>
  <c r="K12" i="1"/>
  <c r="J12" i="1"/>
  <c r="I12" i="1"/>
  <c r="H12" i="1"/>
  <c r="G12" i="1"/>
  <c r="F12" i="1"/>
  <c r="E12" i="1"/>
  <c r="W11" i="1"/>
  <c r="V11" i="1"/>
  <c r="U11" i="1"/>
  <c r="T11" i="1"/>
  <c r="S11" i="1"/>
  <c r="R11" i="1"/>
  <c r="Q11" i="1"/>
  <c r="P11" i="1"/>
  <c r="O11" i="1"/>
  <c r="M11" i="1"/>
  <c r="L11" i="1"/>
  <c r="K11" i="1"/>
  <c r="J11" i="1"/>
  <c r="I11" i="1"/>
  <c r="H11" i="1"/>
  <c r="G11" i="1"/>
  <c r="F11" i="1"/>
  <c r="E11" i="1"/>
  <c r="W10" i="1"/>
  <c r="V10" i="1"/>
  <c r="U10" i="1"/>
  <c r="T10" i="1"/>
  <c r="S10" i="1"/>
  <c r="R10" i="1"/>
  <c r="Q10" i="1"/>
  <c r="P10" i="1"/>
  <c r="O10" i="1"/>
  <c r="M10" i="1"/>
  <c r="L10" i="1"/>
  <c r="K10" i="1"/>
  <c r="J10" i="1"/>
  <c r="I10" i="1"/>
  <c r="H10" i="1"/>
  <c r="G10" i="1"/>
  <c r="F10" i="1"/>
  <c r="E10" i="1"/>
  <c r="W8" i="1"/>
  <c r="V8" i="1"/>
  <c r="U8" i="1"/>
  <c r="T8" i="1"/>
  <c r="S8" i="1"/>
  <c r="R8" i="1"/>
  <c r="Q8" i="1"/>
  <c r="P8" i="1"/>
  <c r="O8" i="1"/>
  <c r="M8" i="1"/>
  <c r="L8" i="1"/>
  <c r="K8" i="1"/>
  <c r="J8" i="1"/>
  <c r="I8" i="1"/>
  <c r="H8" i="1"/>
  <c r="G8" i="1"/>
  <c r="F8" i="1"/>
  <c r="E8" i="1"/>
  <c r="C2" i="1"/>
  <c r="I5" i="21"/>
  <c r="C2" i="21"/>
  <c r="C2" i="17"/>
  <c r="F9" i="9" l="1"/>
  <c r="F7" i="9" s="1"/>
  <c r="D9" i="2" l="1"/>
  <c r="W9" i="2"/>
  <c r="S9" i="2"/>
  <c r="O9" i="2"/>
  <c r="J9" i="2"/>
  <c r="F9" i="2"/>
  <c r="V9" i="1"/>
  <c r="R9" i="1"/>
  <c r="M9" i="1"/>
  <c r="I9" i="1"/>
  <c r="E9" i="1"/>
  <c r="W9" i="3"/>
  <c r="S9" i="3"/>
  <c r="O9" i="3"/>
  <c r="J9" i="3"/>
  <c r="F9" i="3"/>
  <c r="R9" i="16"/>
  <c r="M9" i="16"/>
  <c r="I9" i="16"/>
  <c r="E9" i="16"/>
  <c r="U9" i="15"/>
  <c r="Q9" i="15"/>
  <c r="L9" i="15"/>
  <c r="H9" i="15"/>
  <c r="T9" i="14"/>
  <c r="P9" i="14"/>
  <c r="K9" i="14"/>
  <c r="G9" i="14"/>
  <c r="W9" i="13"/>
  <c r="S9" i="13"/>
  <c r="O9" i="13"/>
  <c r="J9" i="13"/>
  <c r="F9" i="13"/>
  <c r="V9" i="12"/>
  <c r="R9" i="12"/>
  <c r="M9" i="12"/>
  <c r="I9" i="12"/>
  <c r="E9" i="12"/>
  <c r="U9" i="11"/>
  <c r="Q9" i="11"/>
  <c r="L9" i="11"/>
  <c r="H9" i="11"/>
  <c r="T9" i="10"/>
  <c r="P9" i="10"/>
  <c r="K9" i="10"/>
  <c r="G9" i="10"/>
  <c r="W9" i="9"/>
  <c r="S9" i="9"/>
  <c r="O9" i="9"/>
  <c r="J9" i="9"/>
  <c r="E9" i="9"/>
  <c r="V9" i="8"/>
  <c r="R9" i="8"/>
  <c r="M9" i="8"/>
  <c r="I9" i="8"/>
  <c r="E9" i="8"/>
  <c r="U9" i="7"/>
  <c r="Q9" i="7"/>
  <c r="L9" i="7"/>
  <c r="H9" i="7"/>
  <c r="W9" i="5"/>
  <c r="S9" i="5"/>
  <c r="O9" i="5"/>
  <c r="J9" i="5"/>
  <c r="F9" i="5"/>
  <c r="V9" i="4"/>
  <c r="R9" i="4"/>
  <c r="M9" i="4"/>
  <c r="I9" i="4"/>
  <c r="E9" i="4"/>
  <c r="V9" i="16" l="1"/>
  <c r="F9" i="4"/>
  <c r="F7" i="4" s="1"/>
  <c r="J9" i="4"/>
  <c r="J7" i="4" s="1"/>
  <c r="O9" i="4"/>
  <c r="W9" i="4"/>
  <c r="W7" i="4" s="1"/>
  <c r="G9" i="5"/>
  <c r="G7" i="5" s="1"/>
  <c r="K9" i="5"/>
  <c r="K7" i="5" s="1"/>
  <c r="P9" i="5"/>
  <c r="P7" i="5" s="1"/>
  <c r="T9" i="5"/>
  <c r="T7" i="5" s="1"/>
  <c r="E9" i="7"/>
  <c r="E7" i="7" s="1"/>
  <c r="I9" i="7"/>
  <c r="I7" i="7" s="1"/>
  <c r="M9" i="7"/>
  <c r="M7" i="7" s="1"/>
  <c r="R9" i="7"/>
  <c r="R7" i="7" s="1"/>
  <c r="V9" i="7"/>
  <c r="V7" i="7" s="1"/>
  <c r="F9" i="10"/>
  <c r="F7" i="10" s="1"/>
  <c r="J9" i="10"/>
  <c r="J7" i="10" s="1"/>
  <c r="O9" i="10"/>
  <c r="O7" i="10" s="1"/>
  <c r="S9" i="10"/>
  <c r="S7" i="10" s="1"/>
  <c r="W9" i="10"/>
  <c r="G9" i="11"/>
  <c r="G7" i="11" s="1"/>
  <c r="K9" i="11"/>
  <c r="K7" i="11" s="1"/>
  <c r="P9" i="11"/>
  <c r="P7" i="11" s="1"/>
  <c r="T9" i="11"/>
  <c r="T7" i="11" s="1"/>
  <c r="H9" i="12"/>
  <c r="H7" i="12" s="1"/>
  <c r="L9" i="12"/>
  <c r="L7" i="12" s="1"/>
  <c r="Q9" i="12"/>
  <c r="Q7" i="12" s="1"/>
  <c r="U9" i="12"/>
  <c r="E9" i="13"/>
  <c r="E7" i="13" s="1"/>
  <c r="I9" i="13"/>
  <c r="I7" i="13" s="1"/>
  <c r="M9" i="13"/>
  <c r="M7" i="13" s="1"/>
  <c r="R9" i="13"/>
  <c r="R7" i="13" s="1"/>
  <c r="V9" i="13"/>
  <c r="V7" i="13" s="1"/>
  <c r="F9" i="14"/>
  <c r="F7" i="14" s="1"/>
  <c r="J9" i="14"/>
  <c r="J7" i="14" s="1"/>
  <c r="O9" i="14"/>
  <c r="O7" i="14" s="1"/>
  <c r="S9" i="14"/>
  <c r="S7" i="14" s="1"/>
  <c r="W9" i="14"/>
  <c r="W7" i="14" s="1"/>
  <c r="G9" i="15"/>
  <c r="G7" i="15" s="1"/>
  <c r="K9" i="15"/>
  <c r="K7" i="15" s="1"/>
  <c r="P9" i="15"/>
  <c r="P7" i="15" s="1"/>
  <c r="T9" i="15"/>
  <c r="T7" i="15" s="1"/>
  <c r="H9" i="16"/>
  <c r="H7" i="16" s="1"/>
  <c r="L9" i="16"/>
  <c r="L7" i="16" s="1"/>
  <c r="Q9" i="16"/>
  <c r="Q7" i="16" s="1"/>
  <c r="U9" i="16"/>
  <c r="U7" i="16" s="1"/>
  <c r="E9" i="3"/>
  <c r="E7" i="3" s="1"/>
  <c r="I9" i="3"/>
  <c r="I7" i="3" s="1"/>
  <c r="M9" i="3"/>
  <c r="M7" i="3" s="1"/>
  <c r="R9" i="3"/>
  <c r="R7" i="3" s="1"/>
  <c r="V9" i="3"/>
  <c r="V7" i="3" s="1"/>
  <c r="H9" i="1"/>
  <c r="H7" i="1" s="1"/>
  <c r="L9" i="1"/>
  <c r="L7" i="1" s="1"/>
  <c r="Q9" i="1"/>
  <c r="Q7" i="1" s="1"/>
  <c r="U9" i="1"/>
  <c r="U7" i="1" s="1"/>
  <c r="E9" i="2"/>
  <c r="I9" i="2"/>
  <c r="I7" i="2" s="1"/>
  <c r="M9" i="2"/>
  <c r="M7" i="2" s="1"/>
  <c r="R9" i="2"/>
  <c r="R7" i="2" s="1"/>
  <c r="V9" i="2"/>
  <c r="V7" i="2" s="1"/>
  <c r="G9" i="6"/>
  <c r="G7" i="6" s="1"/>
  <c r="K9" i="6"/>
  <c r="K7" i="6" s="1"/>
  <c r="P9" i="6"/>
  <c r="P7" i="6" s="1"/>
  <c r="T9" i="6"/>
  <c r="T7" i="6" s="1"/>
  <c r="O7" i="4"/>
  <c r="H9" i="4"/>
  <c r="H7" i="4" s="1"/>
  <c r="L9" i="4"/>
  <c r="L7" i="4" s="1"/>
  <c r="Q9" i="4"/>
  <c r="U9" i="4"/>
  <c r="U7" i="4" s="1"/>
  <c r="E9" i="5"/>
  <c r="E7" i="5" s="1"/>
  <c r="I9" i="5"/>
  <c r="I7" i="5" s="1"/>
  <c r="M9" i="5"/>
  <c r="M7" i="5" s="1"/>
  <c r="R9" i="5"/>
  <c r="R7" i="5" s="1"/>
  <c r="V9" i="5"/>
  <c r="V7" i="5" s="1"/>
  <c r="F9" i="6"/>
  <c r="F7" i="6" s="1"/>
  <c r="J9" i="6"/>
  <c r="O9" i="6"/>
  <c r="O7" i="6" s="1"/>
  <c r="S9" i="6"/>
  <c r="S7" i="6" s="1"/>
  <c r="W9" i="6"/>
  <c r="W7" i="6" s="1"/>
  <c r="G9" i="7"/>
  <c r="G7" i="7" s="1"/>
  <c r="K9" i="7"/>
  <c r="K7" i="7" s="1"/>
  <c r="P9" i="7"/>
  <c r="P7" i="7" s="1"/>
  <c r="T9" i="7"/>
  <c r="T7" i="7" s="1"/>
  <c r="H9" i="8"/>
  <c r="H7" i="8" s="1"/>
  <c r="L9" i="8"/>
  <c r="L7" i="8" s="1"/>
  <c r="Q9" i="8"/>
  <c r="Q7" i="8" s="1"/>
  <c r="U9" i="8"/>
  <c r="U7" i="8" s="1"/>
  <c r="I9" i="9"/>
  <c r="I7" i="9" s="1"/>
  <c r="M9" i="9"/>
  <c r="M7" i="9" s="1"/>
  <c r="R9" i="9"/>
  <c r="R7" i="9" s="1"/>
  <c r="V9" i="9"/>
  <c r="V7" i="9" s="1"/>
  <c r="J7" i="6"/>
  <c r="H9" i="6"/>
  <c r="H7" i="6" s="1"/>
  <c r="L9" i="6"/>
  <c r="L7" i="6" s="1"/>
  <c r="Q9" i="6"/>
  <c r="Q7" i="6" s="1"/>
  <c r="U9" i="6"/>
  <c r="U7" i="6" s="1"/>
  <c r="F9" i="8"/>
  <c r="F7" i="8" s="1"/>
  <c r="J9" i="8"/>
  <c r="J7" i="8" s="1"/>
  <c r="O9" i="8"/>
  <c r="O7" i="8" s="1"/>
  <c r="S9" i="8"/>
  <c r="S7" i="8" s="1"/>
  <c r="W9" i="8"/>
  <c r="W7" i="8" s="1"/>
  <c r="E9" i="11"/>
  <c r="E7" i="11" s="1"/>
  <c r="I9" i="11"/>
  <c r="I7" i="11" s="1"/>
  <c r="M9" i="11"/>
  <c r="M7" i="11" s="1"/>
  <c r="R9" i="11"/>
  <c r="V9" i="11"/>
  <c r="V7" i="11" s="1"/>
  <c r="U7" i="12"/>
  <c r="F9" i="12"/>
  <c r="F7" i="12" s="1"/>
  <c r="J9" i="12"/>
  <c r="J7" i="12" s="1"/>
  <c r="O9" i="12"/>
  <c r="O7" i="12" s="1"/>
  <c r="S9" i="12"/>
  <c r="S7" i="12" s="1"/>
  <c r="W9" i="12"/>
  <c r="W7" i="12" s="1"/>
  <c r="G9" i="13"/>
  <c r="G7" i="13" s="1"/>
  <c r="K9" i="13"/>
  <c r="K7" i="13" s="1"/>
  <c r="P9" i="13"/>
  <c r="P7" i="13" s="1"/>
  <c r="T9" i="13"/>
  <c r="T7" i="13" s="1"/>
  <c r="H9" i="14"/>
  <c r="H7" i="14" s="1"/>
  <c r="L9" i="14"/>
  <c r="L7" i="14" s="1"/>
  <c r="Q9" i="14"/>
  <c r="Q7" i="14" s="1"/>
  <c r="U9" i="14"/>
  <c r="U7" i="14" s="1"/>
  <c r="E9" i="15"/>
  <c r="E7" i="15" s="1"/>
  <c r="I9" i="15"/>
  <c r="I7" i="15" s="1"/>
  <c r="M9" i="15"/>
  <c r="M7" i="15" s="1"/>
  <c r="R9" i="15"/>
  <c r="R7" i="15" s="1"/>
  <c r="V9" i="15"/>
  <c r="V7" i="15" s="1"/>
  <c r="F9" i="16"/>
  <c r="F7" i="16" s="1"/>
  <c r="J9" i="16"/>
  <c r="J7" i="16" s="1"/>
  <c r="O9" i="16"/>
  <c r="O7" i="16" s="1"/>
  <c r="S9" i="16"/>
  <c r="S7" i="16" s="1"/>
  <c r="W9" i="16"/>
  <c r="W7" i="16" s="1"/>
  <c r="G9" i="3"/>
  <c r="G7" i="3" s="1"/>
  <c r="K9" i="3"/>
  <c r="K7" i="3" s="1"/>
  <c r="P9" i="3"/>
  <c r="P7" i="3" s="1"/>
  <c r="T9" i="3"/>
  <c r="T7" i="3" s="1"/>
  <c r="F9" i="1"/>
  <c r="F7" i="1" s="1"/>
  <c r="J9" i="1"/>
  <c r="J7" i="1" s="1"/>
  <c r="O9" i="1"/>
  <c r="O7" i="1" s="1"/>
  <c r="S9" i="1"/>
  <c r="S7" i="1" s="1"/>
  <c r="W9" i="1"/>
  <c r="W7" i="1" s="1"/>
  <c r="E7" i="2"/>
  <c r="G9" i="2"/>
  <c r="G7" i="2" s="1"/>
  <c r="K9" i="2"/>
  <c r="K7" i="2" s="1"/>
  <c r="P9" i="2"/>
  <c r="P7" i="2" s="1"/>
  <c r="T9" i="2"/>
  <c r="T7" i="2" s="1"/>
  <c r="R7" i="11"/>
  <c r="G9" i="9"/>
  <c r="G7" i="9" s="1"/>
  <c r="K9" i="9"/>
  <c r="K7" i="9" s="1"/>
  <c r="P9" i="9"/>
  <c r="P7" i="9" s="1"/>
  <c r="T9" i="9"/>
  <c r="T7" i="9" s="1"/>
  <c r="W7" i="10"/>
  <c r="H9" i="10"/>
  <c r="H7" i="10" s="1"/>
  <c r="L9" i="10"/>
  <c r="L7" i="10" s="1"/>
  <c r="Q9" i="10"/>
  <c r="Q7" i="10" s="1"/>
  <c r="U9" i="10"/>
  <c r="U7" i="10" s="1"/>
  <c r="Q7" i="4"/>
  <c r="S9" i="4"/>
  <c r="S7" i="4" s="1"/>
  <c r="E7" i="4"/>
  <c r="I7" i="4"/>
  <c r="M7" i="4"/>
  <c r="R7" i="4"/>
  <c r="V7" i="4"/>
  <c r="G9" i="4"/>
  <c r="G7" i="4" s="1"/>
  <c r="K9" i="4"/>
  <c r="K7" i="4" s="1"/>
  <c r="P9" i="4"/>
  <c r="P7" i="4" s="1"/>
  <c r="T9" i="4"/>
  <c r="T7" i="4" s="1"/>
  <c r="F7" i="5"/>
  <c r="J7" i="5"/>
  <c r="O7" i="5"/>
  <c r="S7" i="5"/>
  <c r="W7" i="5"/>
  <c r="H9" i="5"/>
  <c r="H7" i="5" s="1"/>
  <c r="L9" i="5"/>
  <c r="L7" i="5" s="1"/>
  <c r="Q9" i="5"/>
  <c r="Q7" i="5" s="1"/>
  <c r="U9" i="5"/>
  <c r="U7" i="5" s="1"/>
  <c r="E9" i="6"/>
  <c r="E7" i="6" s="1"/>
  <c r="I9" i="6"/>
  <c r="I7" i="6" s="1"/>
  <c r="M9" i="6"/>
  <c r="M7" i="6" s="1"/>
  <c r="R9" i="6"/>
  <c r="R7" i="6" s="1"/>
  <c r="V9" i="6"/>
  <c r="V7" i="6" s="1"/>
  <c r="H7" i="7"/>
  <c r="L7" i="7"/>
  <c r="Q7" i="7"/>
  <c r="U7" i="7"/>
  <c r="F9" i="7"/>
  <c r="F7" i="7" s="1"/>
  <c r="J9" i="7"/>
  <c r="J7" i="7" s="1"/>
  <c r="O9" i="7"/>
  <c r="O7" i="7" s="1"/>
  <c r="S9" i="7"/>
  <c r="S7" i="7" s="1"/>
  <c r="W9" i="7"/>
  <c r="E7" i="8"/>
  <c r="I7" i="8"/>
  <c r="M7" i="8"/>
  <c r="R7" i="8"/>
  <c r="V7" i="8"/>
  <c r="G9" i="8"/>
  <c r="G7" i="8" s="1"/>
  <c r="K9" i="8"/>
  <c r="K7" i="8" s="1"/>
  <c r="P9" i="8"/>
  <c r="P7" i="8" s="1"/>
  <c r="T9" i="8"/>
  <c r="T7" i="8" s="1"/>
  <c r="E7" i="9"/>
  <c r="J7" i="9"/>
  <c r="O7" i="9"/>
  <c r="S7" i="9"/>
  <c r="W7" i="9"/>
  <c r="H9" i="9"/>
  <c r="H7" i="9" s="1"/>
  <c r="L9" i="9"/>
  <c r="L7" i="9" s="1"/>
  <c r="Q9" i="9"/>
  <c r="Q7" i="9" s="1"/>
  <c r="U9" i="9"/>
  <c r="U7" i="9" s="1"/>
  <c r="G7" i="10"/>
  <c r="K7" i="10"/>
  <c r="P7" i="10"/>
  <c r="T7" i="10"/>
  <c r="E9" i="10"/>
  <c r="E7" i="10" s="1"/>
  <c r="I9" i="10"/>
  <c r="I7" i="10" s="1"/>
  <c r="M9" i="10"/>
  <c r="M7" i="10" s="1"/>
  <c r="R9" i="10"/>
  <c r="R7" i="10" s="1"/>
  <c r="V9" i="10"/>
  <c r="V7" i="10" s="1"/>
  <c r="H7" i="11"/>
  <c r="L7" i="11"/>
  <c r="Q7" i="11"/>
  <c r="U7" i="11"/>
  <c r="F9" i="11"/>
  <c r="F7" i="11" s="1"/>
  <c r="J9" i="11"/>
  <c r="J7" i="11" s="1"/>
  <c r="O9" i="11"/>
  <c r="O7" i="11" s="1"/>
  <c r="S9" i="11"/>
  <c r="S7" i="11" s="1"/>
  <c r="W9" i="11"/>
  <c r="W7" i="11" s="1"/>
  <c r="E7" i="12"/>
  <c r="I7" i="12"/>
  <c r="M7" i="12"/>
  <c r="R7" i="12"/>
  <c r="V7" i="12"/>
  <c r="G9" i="12"/>
  <c r="G7" i="12" s="1"/>
  <c r="K9" i="12"/>
  <c r="K7" i="12" s="1"/>
  <c r="P9" i="12"/>
  <c r="P7" i="12" s="1"/>
  <c r="T9" i="12"/>
  <c r="T7" i="12" s="1"/>
  <c r="F7" i="13"/>
  <c r="J7" i="13"/>
  <c r="O7" i="13"/>
  <c r="S7" i="13"/>
  <c r="W7" i="13"/>
  <c r="H9" i="13"/>
  <c r="H7" i="13" s="1"/>
  <c r="L9" i="13"/>
  <c r="L7" i="13" s="1"/>
  <c r="Q9" i="13"/>
  <c r="Q7" i="13" s="1"/>
  <c r="U9" i="13"/>
  <c r="U7" i="13" s="1"/>
  <c r="G7" i="14"/>
  <c r="K7" i="14"/>
  <c r="P7" i="14"/>
  <c r="T7" i="14"/>
  <c r="E9" i="14"/>
  <c r="E7" i="14" s="1"/>
  <c r="I9" i="14"/>
  <c r="I7" i="14" s="1"/>
  <c r="M9" i="14"/>
  <c r="M7" i="14" s="1"/>
  <c r="R9" i="14"/>
  <c r="R7" i="14" s="1"/>
  <c r="V9" i="14"/>
  <c r="V7" i="14" s="1"/>
  <c r="H7" i="15"/>
  <c r="L7" i="15"/>
  <c r="Q7" i="15"/>
  <c r="U7" i="15"/>
  <c r="F9" i="15"/>
  <c r="F7" i="15" s="1"/>
  <c r="J9" i="15"/>
  <c r="J7" i="15" s="1"/>
  <c r="O9" i="15"/>
  <c r="O7" i="15" s="1"/>
  <c r="S9" i="15"/>
  <c r="S7" i="15" s="1"/>
  <c r="W9" i="15"/>
  <c r="W7" i="15" s="1"/>
  <c r="E7" i="16"/>
  <c r="I7" i="16"/>
  <c r="M7" i="16"/>
  <c r="R7" i="16"/>
  <c r="V7" i="16"/>
  <c r="G9" i="16"/>
  <c r="G7" i="16" s="1"/>
  <c r="K9" i="16"/>
  <c r="K7" i="16" s="1"/>
  <c r="P9" i="16"/>
  <c r="P7" i="16" s="1"/>
  <c r="T9" i="16"/>
  <c r="T7" i="16" s="1"/>
  <c r="F7" i="3"/>
  <c r="J7" i="3"/>
  <c r="O7" i="3"/>
  <c r="S7" i="3"/>
  <c r="W7" i="3"/>
  <c r="H9" i="3"/>
  <c r="H7" i="3" s="1"/>
  <c r="L9" i="3"/>
  <c r="L7" i="3" s="1"/>
  <c r="Q9" i="3"/>
  <c r="Q7" i="3" s="1"/>
  <c r="U9" i="3"/>
  <c r="U7" i="3" s="1"/>
  <c r="E7" i="1"/>
  <c r="I7" i="1"/>
  <c r="M7" i="1"/>
  <c r="R7" i="1"/>
  <c r="V7" i="1"/>
  <c r="G9" i="1"/>
  <c r="K9" i="1"/>
  <c r="K7" i="1" s="1"/>
  <c r="P9" i="1"/>
  <c r="P7" i="1" s="1"/>
  <c r="T9" i="1"/>
  <c r="T7" i="1" s="1"/>
  <c r="J7" i="2"/>
  <c r="O7" i="2"/>
  <c r="S7" i="2"/>
  <c r="W7" i="2"/>
  <c r="H9" i="2"/>
  <c r="L9" i="2"/>
  <c r="L7" i="2" s="1"/>
  <c r="Q9" i="2"/>
  <c r="Q7" i="2" s="1"/>
  <c r="U9" i="2"/>
  <c r="U7" i="2" s="1"/>
  <c r="W7" i="7"/>
  <c r="D9" i="9"/>
  <c r="H7" i="17" l="1"/>
  <c r="V7" i="17"/>
  <c r="E7" i="17"/>
  <c r="T7" i="17"/>
  <c r="S7" i="17"/>
  <c r="L7" i="17"/>
  <c r="Q7" i="17"/>
  <c r="P7" i="17"/>
  <c r="R7" i="17"/>
  <c r="O7" i="17"/>
  <c r="K7" i="17"/>
  <c r="M7" i="17"/>
  <c r="J7" i="17"/>
  <c r="I7" i="17"/>
  <c r="W7" i="17"/>
  <c r="F7" i="17"/>
  <c r="U7" i="17"/>
  <c r="D7" i="5"/>
  <c r="D7" i="15"/>
  <c r="N7" i="14"/>
  <c r="D7" i="12"/>
  <c r="D7" i="7"/>
  <c r="N7" i="6"/>
  <c r="D9" i="1"/>
  <c r="N7" i="1"/>
  <c r="N7" i="16"/>
  <c r="N7" i="12"/>
  <c r="D7" i="11"/>
  <c r="N7" i="8"/>
  <c r="N7" i="4"/>
  <c r="D7" i="6"/>
  <c r="D7" i="3"/>
  <c r="N7" i="15"/>
  <c r="D7" i="13"/>
  <c r="N7" i="7"/>
  <c r="N7" i="2"/>
  <c r="N7" i="3"/>
  <c r="N7" i="13"/>
  <c r="N7" i="9"/>
  <c r="N7" i="5"/>
  <c r="G7" i="1"/>
  <c r="D7" i="14"/>
  <c r="D7" i="10"/>
  <c r="N7" i="10"/>
  <c r="D7" i="16"/>
  <c r="D7" i="8"/>
  <c r="D7" i="4"/>
  <c r="N7" i="11"/>
  <c r="D16" i="7"/>
  <c r="N19" i="5"/>
  <c r="D7" i="1" l="1"/>
  <c r="D7" i="17" s="1"/>
  <c r="G7" i="17"/>
  <c r="N7" i="17"/>
  <c r="N12" i="4"/>
  <c r="N8" i="6"/>
  <c r="N12" i="6"/>
  <c r="R11" i="17"/>
  <c r="V11" i="17"/>
  <c r="P13" i="17"/>
  <c r="T13" i="17"/>
  <c r="N14" i="1"/>
  <c r="R15" i="17"/>
  <c r="V15" i="17"/>
  <c r="N16" i="1"/>
  <c r="P17" i="17"/>
  <c r="T17" i="17"/>
  <c r="N18" i="1"/>
  <c r="R19" i="17"/>
  <c r="V19" i="17"/>
  <c r="R8" i="17"/>
  <c r="V8" i="17"/>
  <c r="P10" i="17"/>
  <c r="T10" i="17"/>
  <c r="P12" i="17"/>
  <c r="T12" i="17"/>
  <c r="P14" i="17"/>
  <c r="T14" i="17"/>
  <c r="P16" i="17"/>
  <c r="T16" i="17"/>
  <c r="P18" i="17"/>
  <c r="T18" i="17"/>
  <c r="N8" i="3"/>
  <c r="D11" i="3"/>
  <c r="D13" i="3"/>
  <c r="N14" i="3"/>
  <c r="D15" i="3"/>
  <c r="D17" i="3"/>
  <c r="D19" i="3"/>
  <c r="D10" i="4"/>
  <c r="D12" i="4"/>
  <c r="N13" i="4"/>
  <c r="D14" i="4"/>
  <c r="N15" i="4"/>
  <c r="D16" i="4"/>
  <c r="N17" i="4"/>
  <c r="D18" i="4"/>
  <c r="N19" i="4"/>
  <c r="D12" i="5"/>
  <c r="N12" i="5"/>
  <c r="D14" i="5"/>
  <c r="N14" i="5"/>
  <c r="D16" i="5"/>
  <c r="N16" i="5"/>
  <c r="D18" i="5"/>
  <c r="N18" i="5"/>
  <c r="D8" i="6"/>
  <c r="D11" i="6"/>
  <c r="D13" i="6"/>
  <c r="N14" i="6"/>
  <c r="D15" i="6"/>
  <c r="N16" i="6"/>
  <c r="D17" i="6"/>
  <c r="N18" i="6"/>
  <c r="D19" i="6"/>
  <c r="D8" i="7"/>
  <c r="N8" i="7"/>
  <c r="D11" i="7"/>
  <c r="N11" i="7"/>
  <c r="D13" i="7"/>
  <c r="N13" i="7"/>
  <c r="D15" i="7"/>
  <c r="N15" i="7"/>
  <c r="D17" i="7"/>
  <c r="N17" i="7"/>
  <c r="D19" i="7"/>
  <c r="N19" i="7"/>
  <c r="N8" i="8"/>
  <c r="N11" i="8"/>
  <c r="D12" i="8"/>
  <c r="N13" i="8"/>
  <c r="D14" i="8"/>
  <c r="N15" i="8"/>
  <c r="D16" i="8"/>
  <c r="N17" i="8"/>
  <c r="D18" i="8"/>
  <c r="N19" i="8"/>
  <c r="N10" i="9"/>
  <c r="N12" i="9"/>
  <c r="N14" i="9"/>
  <c r="N16" i="9"/>
  <c r="N18" i="9"/>
  <c r="D8" i="10"/>
  <c r="D11" i="10"/>
  <c r="N12" i="10"/>
  <c r="D13" i="10"/>
  <c r="N14" i="10"/>
  <c r="D15" i="10"/>
  <c r="N16" i="10"/>
  <c r="D17" i="10"/>
  <c r="N18" i="10"/>
  <c r="D19" i="10"/>
  <c r="N8" i="11"/>
  <c r="D11" i="11"/>
  <c r="N11" i="11"/>
  <c r="D13" i="11"/>
  <c r="N13" i="11"/>
  <c r="D15" i="11"/>
  <c r="N15" i="11"/>
  <c r="D17" i="11"/>
  <c r="N17" i="11"/>
  <c r="D19" i="11"/>
  <c r="N19" i="11"/>
  <c r="N11" i="12"/>
  <c r="D12" i="12"/>
  <c r="N13" i="12"/>
  <c r="D14" i="12"/>
  <c r="N15" i="12"/>
  <c r="D16" i="12"/>
  <c r="N17" i="12"/>
  <c r="D18" i="12"/>
  <c r="N19" i="12"/>
  <c r="D12" i="13"/>
  <c r="N12" i="13"/>
  <c r="D14" i="13"/>
  <c r="N14" i="13"/>
  <c r="D16" i="13"/>
  <c r="N16" i="13"/>
  <c r="D18" i="13"/>
  <c r="N18" i="13"/>
  <c r="D8" i="14"/>
  <c r="N10" i="14"/>
  <c r="D11" i="14"/>
  <c r="N12" i="14"/>
  <c r="D13" i="14"/>
  <c r="N14" i="14"/>
  <c r="D15" i="14"/>
  <c r="N16" i="14"/>
  <c r="N18" i="14"/>
  <c r="D19" i="14"/>
  <c r="D11" i="15"/>
  <c r="N11" i="15"/>
  <c r="D13" i="15"/>
  <c r="N13" i="15"/>
  <c r="D15" i="15"/>
  <c r="N15" i="15"/>
  <c r="D17" i="15"/>
  <c r="N17" i="15"/>
  <c r="D10" i="16"/>
  <c r="N11" i="16"/>
  <c r="D12" i="16"/>
  <c r="N13" i="16"/>
  <c r="D14" i="16"/>
  <c r="N15" i="16"/>
  <c r="D16" i="16"/>
  <c r="N17" i="16"/>
  <c r="D18" i="16"/>
  <c r="N19" i="16"/>
  <c r="I19" i="17"/>
  <c r="O11" i="17"/>
  <c r="S11" i="17"/>
  <c r="W11" i="17"/>
  <c r="O13" i="17"/>
  <c r="S13" i="17"/>
  <c r="W13" i="17"/>
  <c r="O15" i="17"/>
  <c r="S15" i="17"/>
  <c r="W15" i="17"/>
  <c r="O17" i="17"/>
  <c r="S17" i="17"/>
  <c r="W17" i="17"/>
  <c r="O19" i="17"/>
  <c r="S19" i="17"/>
  <c r="W19" i="17"/>
  <c r="N10" i="1"/>
  <c r="N12" i="1"/>
  <c r="N18" i="3"/>
  <c r="N14" i="4"/>
  <c r="N11" i="2"/>
  <c r="N15" i="2"/>
  <c r="N8" i="5"/>
  <c r="N11" i="5"/>
  <c r="N13" i="5"/>
  <c r="N15" i="5"/>
  <c r="N17" i="5"/>
  <c r="D13" i="8"/>
  <c r="D17" i="8"/>
  <c r="N11" i="9"/>
  <c r="N15" i="9"/>
  <c r="N19" i="9"/>
  <c r="D19" i="15"/>
  <c r="N19" i="15"/>
  <c r="N8" i="16"/>
  <c r="D15" i="16"/>
  <c r="N16" i="4"/>
  <c r="N19" i="6"/>
  <c r="D12" i="7"/>
  <c r="D16" i="11"/>
  <c r="D10" i="5"/>
  <c r="N10" i="5"/>
  <c r="N15" i="1"/>
  <c r="N19" i="1"/>
  <c r="N13" i="1"/>
  <c r="D18" i="1"/>
  <c r="D17" i="1"/>
  <c r="D14" i="1"/>
  <c r="D13" i="1"/>
  <c r="D10" i="1"/>
  <c r="N8" i="1"/>
  <c r="D17" i="14"/>
  <c r="N17" i="1"/>
  <c r="N11" i="1"/>
  <c r="N19" i="2"/>
  <c r="N18" i="4"/>
  <c r="D12" i="11"/>
  <c r="N12" i="12"/>
  <c r="D14" i="15"/>
  <c r="N10" i="3"/>
  <c r="N10" i="6"/>
  <c r="L14" i="17"/>
  <c r="D19" i="1"/>
  <c r="D16" i="1"/>
  <c r="D12" i="1"/>
  <c r="D11" i="1"/>
  <c r="D8" i="1"/>
  <c r="V13" i="17"/>
  <c r="T15" i="17"/>
  <c r="R17" i="17"/>
  <c r="P19" i="17"/>
  <c r="P8" i="17"/>
  <c r="V10" i="17"/>
  <c r="R12" i="17"/>
  <c r="V12" i="17"/>
  <c r="N13" i="2"/>
  <c r="V14" i="17"/>
  <c r="R16" i="17"/>
  <c r="V16" i="17"/>
  <c r="N17" i="2"/>
  <c r="R18" i="17"/>
  <c r="V18" i="17"/>
  <c r="D10" i="3"/>
  <c r="Q11" i="17"/>
  <c r="U11" i="17"/>
  <c r="D12" i="3"/>
  <c r="J12" i="17"/>
  <c r="N12" i="3"/>
  <c r="Q13" i="17"/>
  <c r="U13" i="17"/>
  <c r="D14" i="3"/>
  <c r="Q15" i="17"/>
  <c r="U15" i="17"/>
  <c r="D16" i="3"/>
  <c r="N16" i="3"/>
  <c r="Q17" i="17"/>
  <c r="U17" i="17"/>
  <c r="D18" i="3"/>
  <c r="Q19" i="17"/>
  <c r="U19" i="17"/>
  <c r="D8" i="4"/>
  <c r="D11" i="4"/>
  <c r="D13" i="4"/>
  <c r="D15" i="4"/>
  <c r="D17" i="4"/>
  <c r="D19" i="4"/>
  <c r="D8" i="5"/>
  <c r="D11" i="5"/>
  <c r="D13" i="5"/>
  <c r="D15" i="5"/>
  <c r="D17" i="5"/>
  <c r="D19" i="5"/>
  <c r="D10" i="6"/>
  <c r="N11" i="6"/>
  <c r="D12" i="6"/>
  <c r="N13" i="6"/>
  <c r="D14" i="6"/>
  <c r="N15" i="6"/>
  <c r="D16" i="6"/>
  <c r="N17" i="6"/>
  <c r="D18" i="6"/>
  <c r="N10" i="7"/>
  <c r="N12" i="7"/>
  <c r="D14" i="7"/>
  <c r="N14" i="7"/>
  <c r="N16" i="7"/>
  <c r="D18" i="7"/>
  <c r="N18" i="7"/>
  <c r="D8" i="8"/>
  <c r="D11" i="8"/>
  <c r="N12" i="8"/>
  <c r="N14" i="8"/>
  <c r="D15" i="8"/>
  <c r="N16" i="8"/>
  <c r="N18" i="8"/>
  <c r="D19" i="8"/>
  <c r="N8" i="9"/>
  <c r="N13" i="9"/>
  <c r="N17" i="9"/>
  <c r="N8" i="10"/>
  <c r="N11" i="10"/>
  <c r="D12" i="10"/>
  <c r="N13" i="10"/>
  <c r="D14" i="10"/>
  <c r="N15" i="10"/>
  <c r="D16" i="10"/>
  <c r="N17" i="10"/>
  <c r="D18" i="10"/>
  <c r="N19" i="10"/>
  <c r="D15" i="1"/>
  <c r="J8" i="17"/>
  <c r="T11" i="17"/>
  <c r="R13" i="17"/>
  <c r="P15" i="17"/>
  <c r="V17" i="17"/>
  <c r="T19" i="17"/>
  <c r="T8" i="17"/>
  <c r="R10" i="17"/>
  <c r="R14" i="17"/>
  <c r="P11" i="17"/>
  <c r="N10" i="11"/>
  <c r="N12" i="11"/>
  <c r="D14" i="11"/>
  <c r="N14" i="11"/>
  <c r="N16" i="11"/>
  <c r="D18" i="11"/>
  <c r="N18" i="11"/>
  <c r="D11" i="12"/>
  <c r="D13" i="12"/>
  <c r="N14" i="12"/>
  <c r="D15" i="12"/>
  <c r="N16" i="12"/>
  <c r="D17" i="12"/>
  <c r="N18" i="12"/>
  <c r="D19" i="12"/>
  <c r="D8" i="13"/>
  <c r="N8" i="13"/>
  <c r="D11" i="13"/>
  <c r="N11" i="13"/>
  <c r="D13" i="13"/>
  <c r="N13" i="13"/>
  <c r="D15" i="13"/>
  <c r="N15" i="13"/>
  <c r="D17" i="13"/>
  <c r="N17" i="13"/>
  <c r="D19" i="13"/>
  <c r="N19" i="13"/>
  <c r="N8" i="14"/>
  <c r="D10" i="14"/>
  <c r="N11" i="14"/>
  <c r="D12" i="14"/>
  <c r="N13" i="14"/>
  <c r="D14" i="14"/>
  <c r="N15" i="14"/>
  <c r="D16" i="14"/>
  <c r="N17" i="14"/>
  <c r="D18" i="14"/>
  <c r="N19" i="14"/>
  <c r="D12" i="15"/>
  <c r="N12" i="15"/>
  <c r="N14" i="15"/>
  <c r="D16" i="15"/>
  <c r="N16" i="15"/>
  <c r="D18" i="15"/>
  <c r="N18" i="15"/>
  <c r="D8" i="16"/>
  <c r="N10" i="16"/>
  <c r="D11" i="16"/>
  <c r="N12" i="16"/>
  <c r="D13" i="16"/>
  <c r="N14" i="16"/>
  <c r="N16" i="16"/>
  <c r="D17" i="16"/>
  <c r="N18" i="16"/>
  <c r="D19" i="16"/>
  <c r="H8" i="17"/>
  <c r="F8" i="17"/>
  <c r="L8" i="17"/>
  <c r="H18" i="17"/>
  <c r="F16" i="17"/>
  <c r="M13" i="17"/>
  <c r="I11" i="17"/>
  <c r="H10" i="17"/>
  <c r="D10" i="8"/>
  <c r="N10" i="8"/>
  <c r="D10" i="10"/>
  <c r="N10" i="10"/>
  <c r="N8" i="12"/>
  <c r="N10" i="12"/>
  <c r="N10" i="2"/>
  <c r="N12" i="2"/>
  <c r="N14" i="2"/>
  <c r="N16" i="2"/>
  <c r="N18" i="2"/>
  <c r="N11" i="3"/>
  <c r="N13" i="3"/>
  <c r="N15" i="3"/>
  <c r="N17" i="3"/>
  <c r="N19" i="3"/>
  <c r="N8" i="4"/>
  <c r="D10" i="7"/>
  <c r="D8" i="11"/>
  <c r="D10" i="11"/>
  <c r="D10" i="13"/>
  <c r="D8" i="15"/>
  <c r="D10" i="15"/>
  <c r="E17" i="17"/>
  <c r="L18" i="17"/>
  <c r="M17" i="17"/>
  <c r="J16" i="17"/>
  <c r="I15" i="17"/>
  <c r="H14" i="17"/>
  <c r="E13" i="17"/>
  <c r="F12" i="17"/>
  <c r="L10" i="17"/>
  <c r="D8" i="12"/>
  <c r="D10" i="12"/>
  <c r="N10" i="13"/>
  <c r="N8" i="15"/>
  <c r="N10" i="15"/>
  <c r="N8" i="2"/>
  <c r="D8" i="3"/>
  <c r="M19" i="17"/>
  <c r="K19" i="17"/>
  <c r="G19" i="17"/>
  <c r="E19" i="17"/>
  <c r="J18" i="17"/>
  <c r="F18" i="17"/>
  <c r="K17" i="17"/>
  <c r="I17" i="17"/>
  <c r="G17" i="17"/>
  <c r="L16" i="17"/>
  <c r="H16" i="17"/>
  <c r="M15" i="17"/>
  <c r="K15" i="17"/>
  <c r="G15" i="17"/>
  <c r="E15" i="17"/>
  <c r="J14" i="17"/>
  <c r="F14" i="17"/>
  <c r="K13" i="17"/>
  <c r="I13" i="17"/>
  <c r="G13" i="17"/>
  <c r="L12" i="17"/>
  <c r="H12" i="17"/>
  <c r="M11" i="17"/>
  <c r="K11" i="17"/>
  <c r="G11" i="17"/>
  <c r="E11" i="17"/>
  <c r="J10" i="17"/>
  <c r="F10" i="17"/>
  <c r="E8" i="17"/>
  <c r="G8" i="17"/>
  <c r="I8" i="17"/>
  <c r="K8" i="17"/>
  <c r="M8" i="17"/>
  <c r="M18" i="17"/>
  <c r="K18" i="17"/>
  <c r="I18" i="17"/>
  <c r="G18" i="17"/>
  <c r="E18" i="17"/>
  <c r="M16" i="17"/>
  <c r="K16" i="17"/>
  <c r="I16" i="17"/>
  <c r="G16" i="17"/>
  <c r="E16" i="17"/>
  <c r="M14" i="17"/>
  <c r="K14" i="17"/>
  <c r="I14" i="17"/>
  <c r="G14" i="17"/>
  <c r="E14" i="17"/>
  <c r="M12" i="17"/>
  <c r="K12" i="17"/>
  <c r="I12" i="17"/>
  <c r="G12" i="17"/>
  <c r="E12" i="17"/>
  <c r="M10" i="17"/>
  <c r="K10" i="17"/>
  <c r="I10" i="17"/>
  <c r="G10" i="17"/>
  <c r="E10" i="17"/>
  <c r="O8" i="17"/>
  <c r="Q8" i="17"/>
  <c r="S8" i="17"/>
  <c r="U8" i="17"/>
  <c r="W8" i="17"/>
  <c r="Q10" i="17"/>
  <c r="S10" i="17"/>
  <c r="N11" i="4"/>
  <c r="U10" i="17"/>
  <c r="W10" i="17"/>
  <c r="F11" i="17"/>
  <c r="H11" i="17"/>
  <c r="J11" i="17"/>
  <c r="L11" i="17"/>
  <c r="O12" i="17"/>
  <c r="Q12" i="17"/>
  <c r="S12" i="17"/>
  <c r="U12" i="17"/>
  <c r="W12" i="17"/>
  <c r="F13" i="17"/>
  <c r="H13" i="17"/>
  <c r="J13" i="17"/>
  <c r="L13" i="17"/>
  <c r="O14" i="17"/>
  <c r="Q14" i="17"/>
  <c r="S14" i="17"/>
  <c r="U14" i="17"/>
  <c r="W14" i="17"/>
  <c r="F15" i="17"/>
  <c r="H15" i="17"/>
  <c r="J15" i="17"/>
  <c r="L15" i="17"/>
  <c r="O16" i="17"/>
  <c r="Q16" i="17"/>
  <c r="S16" i="17"/>
  <c r="U16" i="17"/>
  <c r="W16" i="17"/>
  <c r="F17" i="17"/>
  <c r="H17" i="17"/>
  <c r="J17" i="17"/>
  <c r="L17" i="17"/>
  <c r="O18" i="17"/>
  <c r="Q18" i="17"/>
  <c r="S18" i="17"/>
  <c r="U18" i="17"/>
  <c r="W18" i="17"/>
  <c r="F19" i="17"/>
  <c r="H19" i="17"/>
  <c r="J19" i="17"/>
  <c r="L19" i="17"/>
  <c r="O10" i="17"/>
  <c r="N10" i="4"/>
  <c r="N9" i="15"/>
  <c r="D19" i="17" l="1"/>
  <c r="D15" i="17"/>
  <c r="D11" i="17"/>
  <c r="D18" i="17"/>
  <c r="D12" i="17"/>
  <c r="D13" i="17"/>
  <c r="D10" i="17"/>
  <c r="D16" i="17"/>
  <c r="D14" i="17"/>
  <c r="D17" i="17"/>
  <c r="K9" i="17"/>
  <c r="O9" i="17"/>
  <c r="W9" i="17"/>
  <c r="Q9" i="17"/>
  <c r="I9" i="17"/>
  <c r="F9" i="17"/>
  <c r="R9" i="17"/>
  <c r="T9" i="17"/>
  <c r="U9" i="17"/>
  <c r="J9" i="17"/>
  <c r="V9" i="17"/>
  <c r="P9" i="17"/>
  <c r="E9" i="17"/>
  <c r="M9" i="17"/>
  <c r="S9" i="17"/>
  <c r="G9" i="17"/>
  <c r="L9" i="17"/>
  <c r="H9" i="17"/>
  <c r="N9" i="13"/>
  <c r="N9" i="7"/>
  <c r="N17" i="17"/>
  <c r="N9" i="5"/>
  <c r="N11" i="17"/>
  <c r="N15" i="17"/>
  <c r="N9" i="6"/>
  <c r="N8" i="17"/>
  <c r="N19" i="17"/>
  <c r="N13" i="17"/>
  <c r="N9" i="12"/>
  <c r="N9" i="3"/>
  <c r="N9" i="11"/>
  <c r="N18" i="17"/>
  <c r="N9" i="14"/>
  <c r="N9" i="8"/>
  <c r="N9" i="9"/>
  <c r="N9" i="10"/>
  <c r="N9" i="2"/>
  <c r="N9" i="16"/>
  <c r="N9" i="1"/>
  <c r="N14" i="17"/>
  <c r="N16" i="17"/>
  <c r="N12" i="17"/>
  <c r="N9" i="4"/>
  <c r="N10" i="17"/>
  <c r="E16" i="21" l="1"/>
  <c r="E10" i="21"/>
  <c r="N9" i="17"/>
  <c r="E18" i="21"/>
  <c r="E12" i="21"/>
  <c r="E14" i="21"/>
  <c r="E20" i="21"/>
  <c r="E13" i="21"/>
  <c r="E21" i="21"/>
  <c r="E15" i="21"/>
  <c r="E17" i="21"/>
  <c r="E19" i="21"/>
  <c r="E9" i="21" l="1"/>
  <c r="D9" i="4" l="1"/>
  <c r="D9" i="3"/>
  <c r="D9" i="5"/>
  <c r="D9" i="7"/>
  <c r="D9" i="6"/>
  <c r="D9" i="8"/>
  <c r="D9" i="10"/>
  <c r="D9" i="11"/>
  <c r="D9" i="15"/>
  <c r="D9" i="12"/>
  <c r="D9" i="13"/>
  <c r="D9" i="14"/>
  <c r="D9" i="16"/>
  <c r="D9" i="17" l="1"/>
  <c r="E11" i="21" l="1"/>
  <c r="F21" i="21"/>
  <c r="F9" i="21" l="1"/>
  <c r="G9" i="21" s="1"/>
  <c r="J9" i="21"/>
  <c r="J13" i="21"/>
  <c r="F13" i="21"/>
  <c r="J14" i="21"/>
  <c r="F14" i="21"/>
  <c r="G14" i="21" s="1"/>
  <c r="F15" i="21"/>
  <c r="J15" i="21"/>
  <c r="F20" i="21"/>
  <c r="G20" i="21" s="1"/>
  <c r="J20" i="21"/>
  <c r="J12" i="21"/>
  <c r="F12" i="21"/>
  <c r="G12" i="21" s="1"/>
  <c r="J10" i="21"/>
  <c r="F10" i="21"/>
  <c r="G10" i="21" s="1"/>
  <c r="J18" i="21"/>
  <c r="F18" i="21"/>
  <c r="F19" i="21"/>
  <c r="G19" i="21" s="1"/>
  <c r="J19" i="21"/>
  <c r="F16" i="21"/>
  <c r="G16" i="21" s="1"/>
  <c r="J16" i="21"/>
  <c r="F17" i="21"/>
  <c r="G17" i="21" s="1"/>
  <c r="J17" i="21"/>
  <c r="H9" i="21" l="1"/>
  <c r="I9" i="21"/>
  <c r="F11" i="21"/>
  <c r="J11" i="21"/>
  <c r="H17" i="21"/>
  <c r="I17" i="21"/>
  <c r="H10" i="21"/>
  <c r="I10" i="21"/>
  <c r="G18" i="21"/>
  <c r="I18" i="21"/>
  <c r="H18" i="21"/>
  <c r="G15" i="21"/>
  <c r="H15" i="21"/>
  <c r="I15" i="21"/>
  <c r="G13" i="21"/>
  <c r="H13" i="21"/>
  <c r="I13" i="21"/>
  <c r="H16" i="21"/>
  <c r="I16" i="21"/>
  <c r="I19" i="21"/>
  <c r="H19" i="21"/>
  <c r="I12" i="21"/>
  <c r="H12" i="21"/>
  <c r="H20" i="21"/>
  <c r="I20" i="21"/>
  <c r="I14" i="21"/>
  <c r="H14" i="21"/>
  <c r="H11" i="21" l="1"/>
  <c r="I11" i="21"/>
  <c r="G11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Henselin</author>
  </authors>
  <commentList>
    <comment ref="I6" authorId="0" shapeId="0" xr:uid="{00000000-0006-0000-0400-000001000000}">
      <text>
        <r>
          <rPr>
            <sz val="9"/>
            <color indexed="81"/>
            <rFont val="Tahoma"/>
            <family val="2"/>
          </rPr>
          <t>Anteil der Schülerinnen und Schüler, die sonderpädagogische Förderung erhalten, an allen Schülerinnen und Schüler an allgemeinbildenden Schulen der Klassen 1 bis 10.</t>
        </r>
      </text>
    </comment>
    <comment ref="J6" authorId="0" shapeId="0" xr:uid="{00000000-0006-0000-0400-000002000000}">
      <text>
        <r>
          <rPr>
            <sz val="9"/>
            <color indexed="81"/>
            <rFont val="Tahoma"/>
            <family val="2"/>
          </rPr>
          <t>Anteil der Schülerinnen und Schüler, die sonderpädagogische Förderung an Förderschulen erhalten, an allen Schülerinnen und Schüler an allgemeinbildenden Schulen der Klassen 1 bis 10.</t>
        </r>
      </text>
    </comment>
  </commentList>
</comments>
</file>

<file path=xl/sharedStrings.xml><?xml version="1.0" encoding="utf-8"?>
<sst xmlns="http://schemas.openxmlformats.org/spreadsheetml/2006/main" count="810" uniqueCount="118">
  <si>
    <t>Integrationsschüler</t>
  </si>
  <si>
    <t>Schuljahr:</t>
  </si>
  <si>
    <t>Land:</t>
  </si>
  <si>
    <t>Förderschwerpunkte</t>
  </si>
  <si>
    <r>
      <t>Sonderpädagogisch geförderte deutsche und ausländische</t>
    </r>
    <r>
      <rPr>
        <b/>
        <sz val="8"/>
        <rFont val="Arial Narrow"/>
        <family val="2"/>
      </rPr>
      <t xml:space="preserve"> Schüler
(Integrationsschüler) nach Schularten</t>
    </r>
  </si>
  <si>
    <t>darunter</t>
  </si>
  <si>
    <r>
      <t>Sonderpädagogisch geförderte ausländische</t>
    </r>
    <r>
      <rPr>
        <b/>
        <sz val="8"/>
        <rFont val="Arial Narrow"/>
        <family val="2"/>
      </rPr>
      <t xml:space="preserve"> Schüler (Integrationsschüler) nach Schularten</t>
    </r>
  </si>
  <si>
    <t>Insgesamt</t>
  </si>
  <si>
    <t>Vor-
schul-
bereich</t>
  </si>
  <si>
    <t>Grund-
schule</t>
  </si>
  <si>
    <t>Orien-
tierungs-
stufe</t>
  </si>
  <si>
    <t>Haupt-
schule</t>
  </si>
  <si>
    <t>Schularten mit mehreren 
Bildungs-
gängen</t>
  </si>
  <si>
    <t>Real-
schule</t>
  </si>
  <si>
    <t>Gym-
nasium</t>
  </si>
  <si>
    <t>Inte-
grierte 
Gesamt-
schule</t>
  </si>
  <si>
    <t>Freie 
Waldorf-
schule</t>
  </si>
  <si>
    <t>Integrationsschüler insgesamt</t>
  </si>
  <si>
    <t>Förderschwerpunkt Lernen</t>
  </si>
  <si>
    <t>sonstige Förderschwerpunkte 
zusammen</t>
  </si>
  <si>
    <t>Sehen</t>
  </si>
  <si>
    <t>Hören</t>
  </si>
  <si>
    <t>Sprache</t>
  </si>
  <si>
    <t>Körperliche und motorische Entwicklung</t>
  </si>
  <si>
    <t>Geistige Entwicklung</t>
  </si>
  <si>
    <t>Emotionale und soziale 
Entwicklung</t>
  </si>
  <si>
    <t>Förderschwerpunkt 
übergreifend</t>
  </si>
  <si>
    <t>Lernen, Sprache, emotionale und soziale Entwicklung (LSE)</t>
  </si>
  <si>
    <t>noch keinem Förderschwer-
punkt zugeordnet</t>
  </si>
  <si>
    <t>BW</t>
  </si>
  <si>
    <t>D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</si>
  <si>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</si>
  <si>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</si>
  <si>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</si>
  <si>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</si>
  <si>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</si>
  <si>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</si>
  <si>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</si>
  <si>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</si>
  <si>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</si>
  <si>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</si>
  <si>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</si>
  <si>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</si>
  <si>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</si>
  <si>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</si>
  <si>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</si>
  <si>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 xml:space="preserve">Sekretariat der Ständigen Konferenz </t>
  </si>
  <si>
    <t>der Kultusminister der Länder</t>
  </si>
  <si>
    <t>in der Bundesrepublik Deutschland</t>
  </si>
  <si>
    <t>IVC/Statistik</t>
  </si>
  <si>
    <t>Land</t>
  </si>
  <si>
    <t>Zelle</t>
  </si>
  <si>
    <t>Fußnotentext</t>
  </si>
  <si>
    <t>Baden-Württemberg</t>
  </si>
  <si>
    <t>Sonderpädagogisch geförderte ausländische Schüler</t>
  </si>
  <si>
    <t>Hamburg</t>
  </si>
  <si>
    <t>Noch keinem Förderschwerpunkt zugeordnet</t>
  </si>
  <si>
    <t>Seit dem Schuljahr 2011/12 wird der sonderpädagogische Förderschwerpunkt "Autismus" erhoben. Die Schülerinnen und Schüler mit diesem Förderschwerpunkt sind unter "noch keinem Förderschwerpunkt zugeordnet" ausgewiesen.</t>
  </si>
  <si>
    <t>Niedersachsen</t>
  </si>
  <si>
    <t>Allgemein</t>
  </si>
  <si>
    <t>Es kann nicht nach Schularten differenziert werden, daher gibt es nur eine Gesamtsumme.</t>
  </si>
  <si>
    <t>Die Schülerzahlen können nicht nach Staatsangehörigkeit differenziert werden.</t>
  </si>
  <si>
    <t>Saarland</t>
  </si>
  <si>
    <t>Sachsen</t>
  </si>
  <si>
    <t>Sonderpädagogisch geförderte Schüler m. d. Förderschwerpunkt "geistige Entwicklung" in Grundschulen, Schularten m. mehreren Bildungsgängen, Gymnasien und FWS</t>
  </si>
  <si>
    <t>Einschließlich Autisten.</t>
  </si>
  <si>
    <t xml:space="preserve">Es liegen nur Angaben zu Migranten vor. </t>
  </si>
  <si>
    <t>Förderschwerpunkte "Kranke", "Förderschwerpunkt übergreifend", "LSE" und "noch keinem Förderschwerpunkt zugeordnet"</t>
  </si>
  <si>
    <t xml:space="preserve">Für die genannten Förderschwerpunkte liegen keine Daten vor. </t>
  </si>
  <si>
    <t>Sachsen-Anhalt</t>
  </si>
  <si>
    <t>Länderkürzel</t>
  </si>
  <si>
    <t>Deutschland insgesamt</t>
  </si>
  <si>
    <t>Bayern</t>
  </si>
  <si>
    <t>Berlin</t>
  </si>
  <si>
    <t>Brandenburg</t>
  </si>
  <si>
    <t>Bremen</t>
  </si>
  <si>
    <t>Hessen</t>
  </si>
  <si>
    <t>Mecklenburg-Vorpommern</t>
  </si>
  <si>
    <t>Nordrhein-Westfalen</t>
  </si>
  <si>
    <t>Rheinland-Pfalz</t>
  </si>
  <si>
    <t>Schleswig-Holstein</t>
  </si>
  <si>
    <t>Thüringen</t>
  </si>
  <si>
    <t>Erläuterung:</t>
  </si>
  <si>
    <t>Schülerinnen und Schüler an allgemeinbildenden Schulen der Klassen 1 bis 10:</t>
  </si>
  <si>
    <t>Quoten D</t>
  </si>
  <si>
    <r>
      <t>Förderschwerpunkte</t>
    </r>
    <r>
      <rPr>
        <b/>
        <vertAlign val="superscript"/>
        <sz val="8"/>
        <rFont val="Arial Narrow"/>
        <family val="2"/>
      </rPr>
      <t>1)</t>
    </r>
  </si>
  <si>
    <t>Schüler mit sonderpädagogischer Förderung an</t>
  </si>
  <si>
    <t>Anteil der Schüler mit sonderpädagogischer Förderung an</t>
  </si>
  <si>
    <t>Förderquote</t>
  </si>
  <si>
    <t>Förderschulbesuchsquote</t>
  </si>
  <si>
    <t>Förderschulen</t>
  </si>
  <si>
    <t>allgemeinen Schulen</t>
  </si>
  <si>
    <t>insgesamt</t>
  </si>
  <si>
    <t>sonstige Förderschwerpunkte zusammen</t>
  </si>
  <si>
    <t>Emotionale und soziale Entwicklung</t>
  </si>
  <si>
    <t>Förderschwerpunkt übergreifend</t>
  </si>
  <si>
    <t>noch keinem Förderschwerpunkt zugeordnet</t>
  </si>
  <si>
    <t>Sonderpädagogisch geförderte deutsche und ausländische Schüler
an allgemeinen Schulen nach Schularten</t>
  </si>
  <si>
    <t>Sonderpädagogisch geförderte ausländische Schüler an allgemeinen Schulen nach Schularten</t>
  </si>
  <si>
    <t xml:space="preserve">Zu den sonderpädagogisch geförderten Integrationsschülern liegen keine Daten vor. </t>
  </si>
  <si>
    <t>Integrierte Gesamtschule</t>
  </si>
  <si>
    <t>Einschließlich Orientierungsstufe.</t>
  </si>
  <si>
    <t>allgemein</t>
  </si>
  <si>
    <r>
      <t xml:space="preserve">Auf Grund eines geänderten Erhebungsverfahrens werden die zum Ende des ersten Schulhalbjahres ausgewiesenen </t>
    </r>
    <r>
      <rPr>
        <b/>
        <sz val="10"/>
        <rFont val="Arial"/>
        <family val="2"/>
      </rPr>
      <t>Förderbedarfe</t>
    </r>
    <r>
      <rPr>
        <sz val="10"/>
        <rFont val="Arial"/>
        <family val="2"/>
      </rPr>
      <t xml:space="preserve"> berichtet.</t>
    </r>
  </si>
  <si>
    <t>Schulen für Kranke</t>
  </si>
  <si>
    <t>Fußnoten 2017</t>
  </si>
  <si>
    <t xml:space="preserve">Für sonderpädagogisch geförderte Schülerinnen und Schüler an Schulen in freier Trägerschaft liegen keine vollständigen Angaben vor. </t>
  </si>
  <si>
    <t>Diese Auswertung erscheint ergänzend zur statistischen Veröffentlichung "Sonderpädagogische Förderung in Schulen", die im Zwei-Jahres-Rhythmus veröffentlicht wird und die Entwicklungen der letzten 10 Jahre darstellt. Die nächste Dokumentation erscheint voraussichtlich im Januar 2020 mit den Daten für das Schuljahr 2018/19. Ältere Ausgaben dieser statistischen Veröffentlichung finden Sie unter:
https://www.kmk.org/dokumentation-und-statistik/statistik/schulstatistik/sonderpaedagogische-foerderung-an-schulen.html
In der vorliegenden Datensammlung wird die sonderpädagogische Förderung an allgemeinen Schulen dargestellt. Daten zur sonderpädagogischen Förderung an Förderschulen erhalten Sie ebenfalls auf unserer Internetseite unter: 
https://www.kmk.org/dokumentation-und-statistik/statistik/schulstatistik/sonderpaedagogische-foerderung-an-schulen.html
Definitionen zu dieser Datensammlung können Sie in unserem Defintionenkatalog zur Schulstatistik (S. 32 ff.) finden: 
https://www.kmk.org/fileadmin/Dateien/pdf/Statistik/Defkat2017.pdf</t>
  </si>
  <si>
    <t>Grundschulen und Hauptschulen</t>
  </si>
  <si>
    <t xml:space="preserve">Die Anerkennung von sonderpädagogischen Unterstützungsbedarfen ist nur noch bei Umschulung an eine Förderschule erforderlich. Dementsprechend ist eine quantitative Erfassung der in Frage kommenden SchülerInnen an den Regelschulen nicht möglich. </t>
  </si>
  <si>
    <t>Sonderpädagogisch geförderte Schüler/innen werden nicht nach Staatsangehörigkeit erhoben.</t>
  </si>
  <si>
    <t>In den angegebenen Zahlen sind hessenweit (Schuljahr 2017/18) noch 32.511 Schülerinnen und Schüler nicht eingerechnet, die an allgemeinen Schulen durch präventive Maßnahmen gefördert wurden, ohne dass ein förmlicher Anspruch auf sonderpädagogische Förderung festgestellt wurde.</t>
  </si>
  <si>
    <t>Berlin, den 14.02.2020</t>
  </si>
  <si>
    <r>
      <t xml:space="preserve">Sonderpädagogische Förderung
in allgemeinen Schulen
(ohne Förderschulen)
</t>
    </r>
    <r>
      <rPr>
        <sz val="20"/>
        <rFont val="Arial"/>
        <family val="2"/>
      </rPr>
      <t xml:space="preserve">
</t>
    </r>
    <r>
      <rPr>
        <b/>
        <sz val="20"/>
        <rFont val="Arial"/>
        <family val="2"/>
      </rPr>
      <t>2017/2018
-korrigierte Fassung-</t>
    </r>
  </si>
  <si>
    <t xml:space="preserve">Anmerkung: Aufgrund einer Nachmeldung aus Bayern zu den sonderpädagogisch geförderten Schülerinnen und Schüler stimmen die Quoten und Summen nicht mit der ersten Fassung dieser Auswertung überein.  </t>
  </si>
  <si>
    <t xml:space="preserve">Aufgrund einer Nachmeldung aus Bayern zu den sonderpädagogisch geförderten Schülerinnen und Schüler stimmen die bayerischen Werte nicht mit der ersten Fassung dieser Auswertung überein.  </t>
  </si>
  <si>
    <t xml:space="preserve">Anmerkung: Aufgrund einer Nachmeldung aus Bayern zu den sonderpädagogisch geförderten Schülerinnen und Schüler stimmen die dargestellten Summen nicht mit der ersten Fassung dieser Auswertung überein.  </t>
  </si>
  <si>
    <t xml:space="preserve">Anmerkung: Aufgrund einer Nachmeldung aus Bayern zu den sonderpädagogisch geförderten Schülerinnen und Schüler stimmen die bayerischen Werte nicht mit der ersten Fassung dieser Auswertung überein.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</si>
</sst>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_-;\-#,##0_-;_-* &quot;-&quot;??_-;_-@_-"/>
    <numFmt numFmtId="166" formatCode="0.0"/>
  </numFmts>
  <fonts count="28">
    <font>
      <sz val="10"/>
      <name val="NewCenturySchlbk"/>
    </font>
    <font>
      <sz val="11"/>
      <color theme="1"/>
      <name val="Calibri"/>
      <family val="2"/>
      <scheme val="minor"/>
    </font>
    <font>
      <sz val="10"/>
      <name val="NewCenturySchlbk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u/>
      <sz val="8.5"/>
      <color indexed="8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8"/>
      <name val="Arial Narrow"/>
      <family val="2"/>
    </font>
    <font>
      <sz val="9"/>
      <color indexed="81"/>
      <name val="Tahoma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8" fillId="4" borderId="16"/>
    <xf numFmtId="0" fontId="8" fillId="0" borderId="13"/>
    <xf numFmtId="0" fontId="9" fillId="2" borderId="0">
      <alignment horizontal="center"/>
    </xf>
    <xf numFmtId="0" fontId="10" fillId="2" borderId="0">
      <alignment horizontal="center"/>
    </xf>
    <xf numFmtId="0" fontId="11" fillId="5" borderId="16" applyBorder="0">
      <protection locked="0"/>
    </xf>
    <xf numFmtId="0" fontId="12" fillId="2" borderId="13">
      <alignment horizontal="left"/>
    </xf>
    <xf numFmtId="0" fontId="13" fillId="2" borderId="0">
      <alignment horizontal="left"/>
    </xf>
    <xf numFmtId="0" fontId="14" fillId="6" borderId="0">
      <alignment horizontal="right" vertical="top" wrapText="1"/>
    </xf>
    <xf numFmtId="0" fontId="15" fillId="0" borderId="0" applyNumberFormat="0" applyFill="0" applyBorder="0" applyAlignment="0" applyProtection="0"/>
    <xf numFmtId="0" fontId="16" fillId="2" borderId="13">
      <alignment horizontal="centerContinuous" wrapText="1"/>
    </xf>
    <xf numFmtId="164" fontId="2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8" fillId="2" borderId="2">
      <alignment wrapText="1"/>
    </xf>
    <xf numFmtId="0" fontId="8" fillId="2" borderId="14"/>
    <xf numFmtId="0" fontId="8" fillId="2" borderId="10"/>
    <xf numFmtId="0" fontId="8" fillId="2" borderId="15">
      <alignment horizontal="center" wrapText="1"/>
    </xf>
    <xf numFmtId="0" fontId="8" fillId="0" borderId="0"/>
    <xf numFmtId="0" fontId="8" fillId="2" borderId="13"/>
    <xf numFmtId="0" fontId="2" fillId="0" borderId="0"/>
    <xf numFmtId="0" fontId="1" fillId="0" borderId="0"/>
    <xf numFmtId="0" fontId="18" fillId="2" borderId="0"/>
  </cellStyleXfs>
  <cellXfs count="222">
    <xf numFmtId="0" fontId="0" fillId="0" borderId="0" xfId="0"/>
    <xf numFmtId="0" fontId="5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5" fontId="5" fillId="0" borderId="8" xfId="1" applyNumberFormat="1" applyFont="1" applyFill="1" applyBorder="1" applyAlignment="1" applyProtection="1">
      <alignment vertical="center"/>
      <protection locked="0"/>
    </xf>
    <xf numFmtId="165" fontId="5" fillId="0" borderId="14" xfId="1" applyNumberFormat="1" applyFont="1" applyFill="1" applyBorder="1" applyAlignment="1" applyProtection="1">
      <alignment vertical="center"/>
      <protection locked="0"/>
    </xf>
    <xf numFmtId="0" fontId="7" fillId="0" borderId="0" xfId="0" applyFont="1"/>
    <xf numFmtId="0" fontId="5" fillId="0" borderId="0" xfId="0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0" fillId="0" borderId="0" xfId="0" applyAlignment="1"/>
    <xf numFmtId="0" fontId="16" fillId="0" borderId="17" xfId="0" applyFont="1" applyBorder="1"/>
    <xf numFmtId="0" fontId="16" fillId="0" borderId="0" xfId="0" applyFont="1"/>
    <xf numFmtId="0" fontId="16" fillId="0" borderId="0" xfId="0" applyFont="1" applyAlignment="1">
      <alignment vertical="top"/>
    </xf>
    <xf numFmtId="0" fontId="23" fillId="0" borderId="0" xfId="0" applyFont="1"/>
    <xf numFmtId="0" fontId="24" fillId="0" borderId="0" xfId="0" applyFont="1"/>
    <xf numFmtId="0" fontId="19" fillId="0" borderId="0" xfId="0" applyFont="1"/>
    <xf numFmtId="0" fontId="5" fillId="3" borderId="5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wrapText="1"/>
    </xf>
    <xf numFmtId="0" fontId="5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5" fontId="4" fillId="8" borderId="18" xfId="1" applyNumberFormat="1" applyFont="1" applyFill="1" applyBorder="1" applyAlignment="1">
      <alignment vertical="center"/>
    </xf>
    <xf numFmtId="165" fontId="4" fillId="8" borderId="19" xfId="1" applyNumberFormat="1" applyFont="1" applyFill="1" applyBorder="1" applyAlignment="1">
      <alignment vertical="center"/>
    </xf>
    <xf numFmtId="165" fontId="4" fillId="8" borderId="20" xfId="1" applyNumberFormat="1" applyFont="1" applyFill="1" applyBorder="1" applyAlignment="1">
      <alignment vertical="center"/>
    </xf>
    <xf numFmtId="166" fontId="4" fillId="8" borderId="18" xfId="0" applyNumberFormat="1" applyFont="1" applyFill="1" applyBorder="1" applyAlignment="1">
      <alignment vertical="center"/>
    </xf>
    <xf numFmtId="166" fontId="4" fillId="8" borderId="20" xfId="0" applyNumberFormat="1" applyFont="1" applyFill="1" applyBorder="1" applyAlignment="1">
      <alignment vertical="center"/>
    </xf>
    <xf numFmtId="165" fontId="4" fillId="0" borderId="22" xfId="1" applyNumberFormat="1" applyFont="1" applyFill="1" applyBorder="1" applyAlignment="1">
      <alignment vertical="center"/>
    </xf>
    <xf numFmtId="165" fontId="4" fillId="0" borderId="23" xfId="1" applyNumberFormat="1" applyFont="1" applyFill="1" applyBorder="1" applyAlignment="1">
      <alignment vertical="center"/>
    </xf>
    <xf numFmtId="165" fontId="4" fillId="0" borderId="24" xfId="1" applyNumberFormat="1" applyFont="1" applyFill="1" applyBorder="1" applyAlignment="1">
      <alignment vertical="center"/>
    </xf>
    <xf numFmtId="166" fontId="4" fillId="0" borderId="22" xfId="0" applyNumberFormat="1" applyFont="1" applyFill="1" applyBorder="1" applyAlignment="1">
      <alignment vertical="center"/>
    </xf>
    <xf numFmtId="166" fontId="4" fillId="0" borderId="24" xfId="0" applyNumberFormat="1" applyFont="1" applyFill="1" applyBorder="1" applyAlignment="1">
      <alignment vertical="center"/>
    </xf>
    <xf numFmtId="165" fontId="4" fillId="7" borderId="1" xfId="1" applyNumberFormat="1" applyFont="1" applyFill="1" applyBorder="1" applyAlignment="1">
      <alignment vertical="center"/>
    </xf>
    <xf numFmtId="165" fontId="4" fillId="7" borderId="2" xfId="1" applyNumberFormat="1" applyFont="1" applyFill="1" applyBorder="1" applyAlignment="1">
      <alignment vertical="center"/>
    </xf>
    <xf numFmtId="165" fontId="4" fillId="7" borderId="3" xfId="1" applyNumberFormat="1" applyFont="1" applyFill="1" applyBorder="1" applyAlignment="1">
      <alignment vertical="center"/>
    </xf>
    <xf numFmtId="166" fontId="4" fillId="7" borderId="1" xfId="0" applyNumberFormat="1" applyFont="1" applyFill="1" applyBorder="1" applyAlignment="1">
      <alignment vertical="center"/>
    </xf>
    <xf numFmtId="166" fontId="4" fillId="7" borderId="3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horizontal="left" vertical="center"/>
    </xf>
    <xf numFmtId="165" fontId="5" fillId="0" borderId="26" xfId="1" applyNumberFormat="1" applyFont="1" applyFill="1" applyBorder="1" applyAlignment="1" applyProtection="1">
      <alignment vertical="center"/>
      <protection locked="0"/>
    </xf>
    <xf numFmtId="0" fontId="5" fillId="0" borderId="27" xfId="0" applyFont="1" applyBorder="1" applyAlignment="1">
      <alignment vertical="center"/>
    </xf>
    <xf numFmtId="165" fontId="5" fillId="0" borderId="28" xfId="1" applyNumberFormat="1" applyFont="1" applyFill="1" applyBorder="1" applyAlignment="1">
      <alignment vertical="center"/>
    </xf>
    <xf numFmtId="166" fontId="5" fillId="0" borderId="26" xfId="0" applyNumberFormat="1" applyFont="1" applyBorder="1" applyAlignment="1">
      <alignment vertical="center"/>
    </xf>
    <xf numFmtId="166" fontId="5" fillId="0" borderId="28" xfId="0" applyNumberFormat="1" applyFont="1" applyBorder="1" applyAlignment="1">
      <alignment vertical="center"/>
    </xf>
    <xf numFmtId="0" fontId="4" fillId="7" borderId="30" xfId="0" quotePrefix="1" applyFont="1" applyFill="1" applyBorder="1" applyAlignment="1">
      <alignment horizontal="left" vertical="center"/>
    </xf>
    <xf numFmtId="0" fontId="5" fillId="7" borderId="31" xfId="0" applyFont="1" applyFill="1" applyBorder="1" applyAlignment="1">
      <alignment horizontal="left" vertical="center"/>
    </xf>
    <xf numFmtId="165" fontId="5" fillId="7" borderId="30" xfId="1" applyNumberFormat="1" applyFont="1" applyFill="1" applyBorder="1" applyAlignment="1" applyProtection="1">
      <alignment vertical="center"/>
      <protection locked="0"/>
    </xf>
    <xf numFmtId="0" fontId="5" fillId="7" borderId="31" xfId="0" applyFont="1" applyFill="1" applyBorder="1" applyAlignment="1">
      <alignment vertical="center"/>
    </xf>
    <xf numFmtId="165" fontId="5" fillId="7" borderId="32" xfId="1" applyNumberFormat="1" applyFont="1" applyFill="1" applyBorder="1" applyAlignment="1">
      <alignment vertical="center"/>
    </xf>
    <xf numFmtId="166" fontId="5" fillId="7" borderId="30" xfId="0" applyNumberFormat="1" applyFont="1" applyFill="1" applyBorder="1" applyAlignment="1">
      <alignment vertical="center"/>
    </xf>
    <xf numFmtId="166" fontId="5" fillId="7" borderId="32" xfId="0" applyNumberFormat="1" applyFont="1" applyFill="1" applyBorder="1" applyAlignment="1">
      <alignment vertical="center"/>
    </xf>
    <xf numFmtId="0" fontId="4" fillId="0" borderId="30" xfId="0" quotePrefix="1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165" fontId="5" fillId="0" borderId="30" xfId="1" applyNumberFormat="1" applyFont="1" applyFill="1" applyBorder="1" applyAlignment="1" applyProtection="1">
      <alignment vertical="center"/>
      <protection locked="0"/>
    </xf>
    <xf numFmtId="0" fontId="5" fillId="0" borderId="31" xfId="0" applyFont="1" applyBorder="1" applyAlignment="1">
      <alignment vertical="center"/>
    </xf>
    <xf numFmtId="165" fontId="5" fillId="0" borderId="32" xfId="1" applyNumberFormat="1" applyFont="1" applyFill="1" applyBorder="1" applyAlignment="1">
      <alignment vertical="center"/>
    </xf>
    <xf numFmtId="166" fontId="5" fillId="0" borderId="30" xfId="0" applyNumberFormat="1" applyFont="1" applyBorder="1" applyAlignment="1">
      <alignment vertical="center"/>
    </xf>
    <xf numFmtId="166" fontId="5" fillId="0" borderId="32" xfId="0" applyNumberFormat="1" applyFont="1" applyBorder="1" applyAlignment="1">
      <alignment vertical="center"/>
    </xf>
    <xf numFmtId="0" fontId="4" fillId="7" borderId="30" xfId="0" applyFont="1" applyFill="1" applyBorder="1" applyAlignment="1">
      <alignment horizontal="left" vertical="center"/>
    </xf>
    <xf numFmtId="0" fontId="5" fillId="7" borderId="32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165" fontId="5" fillId="7" borderId="14" xfId="1" applyNumberFormat="1" applyFont="1" applyFill="1" applyBorder="1" applyAlignment="1">
      <alignment vertical="center"/>
    </xf>
    <xf numFmtId="0" fontId="4" fillId="7" borderId="7" xfId="0" quotePrefix="1" applyFont="1" applyFill="1" applyBorder="1" applyAlignment="1">
      <alignment horizontal="left" vertical="center"/>
    </xf>
    <xf numFmtId="165" fontId="5" fillId="7" borderId="8" xfId="1" applyNumberFormat="1" applyFont="1" applyFill="1" applyBorder="1" applyAlignment="1" applyProtection="1">
      <alignment vertical="center"/>
      <protection locked="0"/>
    </xf>
    <xf numFmtId="165" fontId="5" fillId="7" borderId="14" xfId="1" applyNumberFormat="1" applyFont="1" applyFill="1" applyBorder="1" applyAlignment="1" applyProtection="1">
      <alignment vertical="center"/>
      <protection locked="0"/>
    </xf>
    <xf numFmtId="0" fontId="4" fillId="7" borderId="7" xfId="0" applyFont="1" applyFill="1" applyBorder="1" applyAlignment="1">
      <alignment horizontal="left" vertical="center"/>
    </xf>
    <xf numFmtId="165" fontId="5" fillId="0" borderId="14" xfId="1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quotePrefix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165" fontId="4" fillId="8" borderId="21" xfId="1" applyNumberFormat="1" applyFont="1" applyFill="1" applyBorder="1" applyAlignment="1">
      <alignment vertical="center"/>
    </xf>
    <xf numFmtId="165" fontId="4" fillId="0" borderId="15" xfId="1" applyNumberFormat="1" applyFont="1" applyFill="1" applyBorder="1" applyAlignment="1">
      <alignment vertical="center"/>
    </xf>
    <xf numFmtId="165" fontId="4" fillId="0" borderId="8" xfId="1" applyNumberFormat="1" applyFont="1" applyFill="1" applyBorder="1" applyAlignment="1" applyProtection="1">
      <alignment vertical="center"/>
      <protection locked="0"/>
    </xf>
    <xf numFmtId="165" fontId="4" fillId="0" borderId="14" xfId="1" applyNumberFormat="1" applyFont="1" applyFill="1" applyBorder="1" applyAlignment="1" applyProtection="1">
      <alignment vertical="center"/>
      <protection locked="0"/>
    </xf>
    <xf numFmtId="165" fontId="4" fillId="7" borderId="13" xfId="1" applyNumberFormat="1" applyFont="1" applyFill="1" applyBorder="1" applyAlignment="1">
      <alignment vertical="center"/>
    </xf>
    <xf numFmtId="165" fontId="4" fillId="0" borderId="11" xfId="1" applyNumberFormat="1" applyFont="1" applyFill="1" applyBorder="1" applyAlignment="1">
      <alignment vertical="center"/>
    </xf>
    <xf numFmtId="165" fontId="5" fillId="0" borderId="8" xfId="1" applyNumberFormat="1" applyFont="1" applyFill="1" applyBorder="1" applyAlignment="1">
      <alignment vertical="center"/>
    </xf>
    <xf numFmtId="165" fontId="5" fillId="7" borderId="8" xfId="1" applyNumberFormat="1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center" wrapText="1"/>
    </xf>
    <xf numFmtId="165" fontId="4" fillId="8" borderId="38" xfId="1" applyNumberFormat="1" applyFont="1" applyFill="1" applyBorder="1" applyAlignment="1">
      <alignment vertical="center"/>
    </xf>
    <xf numFmtId="165" fontId="4" fillId="0" borderId="35" xfId="1" applyNumberFormat="1" applyFont="1" applyFill="1" applyBorder="1" applyAlignment="1" applyProtection="1">
      <alignment vertical="center"/>
      <protection locked="0"/>
    </xf>
    <xf numFmtId="165" fontId="5" fillId="0" borderId="35" xfId="1" applyNumberFormat="1" applyFont="1" applyFill="1" applyBorder="1" applyAlignment="1" applyProtection="1">
      <alignment vertical="center"/>
      <protection locked="0"/>
    </xf>
    <xf numFmtId="165" fontId="5" fillId="7" borderId="35" xfId="1" applyNumberFormat="1" applyFont="1" applyFill="1" applyBorder="1" applyAlignment="1" applyProtection="1">
      <alignment vertical="center"/>
      <protection locked="0"/>
    </xf>
    <xf numFmtId="0" fontId="5" fillId="8" borderId="8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/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Alignment="1"/>
    <xf numFmtId="0" fontId="16" fillId="0" borderId="0" xfId="0" applyFont="1" applyFill="1" applyAlignment="1">
      <alignment vertical="top" wrapText="1"/>
    </xf>
    <xf numFmtId="165" fontId="5" fillId="7" borderId="13" xfId="1" applyNumberFormat="1" applyFont="1" applyFill="1" applyBorder="1" applyAlignment="1">
      <alignment vertical="center"/>
    </xf>
    <xf numFmtId="165" fontId="5" fillId="7" borderId="13" xfId="1" applyNumberFormat="1" applyFont="1" applyFill="1" applyBorder="1" applyAlignment="1" applyProtection="1">
      <alignment vertical="center"/>
      <protection locked="0"/>
    </xf>
    <xf numFmtId="165" fontId="5" fillId="7" borderId="3" xfId="1" applyNumberFormat="1" applyFont="1" applyFill="1" applyBorder="1" applyAlignment="1" applyProtection="1">
      <alignment vertical="center"/>
      <protection locked="0"/>
    </xf>
    <xf numFmtId="165" fontId="5" fillId="7" borderId="39" xfId="1" applyNumberFormat="1" applyFont="1" applyFill="1" applyBorder="1" applyAlignment="1" applyProtection="1">
      <alignment vertical="center"/>
      <protection locked="0"/>
    </xf>
    <xf numFmtId="165" fontId="5" fillId="7" borderId="3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4" fillId="0" borderId="41" xfId="0" quotePrefix="1" applyFont="1" applyFill="1" applyBorder="1" applyAlignment="1">
      <alignment horizontal="left" vertical="center"/>
    </xf>
    <xf numFmtId="0" fontId="4" fillId="7" borderId="1" xfId="0" quotePrefix="1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165" fontId="5" fillId="0" borderId="12" xfId="1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vertical="top" wrapText="1"/>
    </xf>
    <xf numFmtId="165" fontId="5" fillId="0" borderId="0" xfId="0" applyNumberFormat="1" applyFont="1" applyAlignment="1">
      <alignment vertical="center"/>
    </xf>
    <xf numFmtId="166" fontId="5" fillId="0" borderId="41" xfId="0" applyNumberFormat="1" applyFont="1" applyBorder="1" applyAlignment="1">
      <alignment vertical="center"/>
    </xf>
    <xf numFmtId="166" fontId="5" fillId="0" borderId="43" xfId="0" applyNumberFormat="1" applyFont="1" applyBorder="1" applyAlignment="1">
      <alignment vertical="center"/>
    </xf>
    <xf numFmtId="166" fontId="5" fillId="3" borderId="1" xfId="0" applyNumberFormat="1" applyFont="1" applyFill="1" applyBorder="1" applyAlignment="1">
      <alignment vertical="center"/>
    </xf>
    <xf numFmtId="166" fontId="5" fillId="3" borderId="2" xfId="0" applyNumberFormat="1" applyFont="1" applyFill="1" applyBorder="1" applyAlignment="1">
      <alignment vertical="center"/>
    </xf>
    <xf numFmtId="166" fontId="5" fillId="3" borderId="3" xfId="0" applyNumberFormat="1" applyFont="1" applyFill="1" applyBorder="1" applyAlignment="1">
      <alignment vertical="center"/>
    </xf>
    <xf numFmtId="165" fontId="5" fillId="0" borderId="41" xfId="1" applyNumberFormat="1" applyFont="1" applyFill="1" applyBorder="1" applyAlignment="1" applyProtection="1">
      <alignment vertical="center"/>
      <protection locked="0"/>
    </xf>
    <xf numFmtId="0" fontId="5" fillId="0" borderId="42" xfId="0" applyFont="1" applyBorder="1" applyAlignment="1">
      <alignment vertical="center"/>
    </xf>
    <xf numFmtId="165" fontId="5" fillId="0" borderId="43" xfId="1" applyNumberFormat="1" applyFont="1" applyFill="1" applyBorder="1" applyAlignment="1">
      <alignment vertical="center"/>
    </xf>
    <xf numFmtId="165" fontId="5" fillId="7" borderId="1" xfId="1" applyNumberFormat="1" applyFont="1" applyFill="1" applyBorder="1" applyAlignment="1" applyProtection="1">
      <alignment vertical="center"/>
      <protection locked="0"/>
    </xf>
    <xf numFmtId="0" fontId="5" fillId="7" borderId="2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top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top"/>
    </xf>
    <xf numFmtId="0" fontId="16" fillId="0" borderId="0" xfId="0" applyFont="1" applyAlignment="1">
      <alignment horizontal="left" vertical="top" wrapText="1"/>
    </xf>
    <xf numFmtId="0" fontId="16" fillId="0" borderId="0" xfId="0" quotePrefix="1" applyFont="1" applyFill="1" applyAlignment="1">
      <alignment horizontal="left" vertical="top" wrapText="1"/>
    </xf>
    <xf numFmtId="0" fontId="2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17" xfId="0" applyFont="1" applyBorder="1" applyAlignment="1"/>
    <xf numFmtId="0" fontId="19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7" borderId="0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" fillId="8" borderId="18" xfId="0" applyFont="1" applyFill="1" applyBorder="1" applyAlignment="1">
      <alignment horizontal="left" vertical="center" wrapText="1"/>
    </xf>
    <xf numFmtId="0" fontId="4" fillId="8" borderId="19" xfId="0" applyFont="1" applyFill="1" applyBorder="1" applyAlignment="1">
      <alignment horizontal="left" vertical="center" wrapText="1"/>
    </xf>
    <xf numFmtId="0" fontId="4" fillId="8" borderId="2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166" fontId="4" fillId="8" borderId="21" xfId="0" applyNumberFormat="1" applyFont="1" applyFill="1" applyBorder="1" applyAlignment="1">
      <alignment vertical="center"/>
    </xf>
    <xf numFmtId="166" fontId="4" fillId="0" borderId="25" xfId="0" applyNumberFormat="1" applyFont="1" applyFill="1" applyBorder="1" applyAlignment="1">
      <alignment vertical="center"/>
    </xf>
    <xf numFmtId="166" fontId="4" fillId="7" borderId="13" xfId="0" applyNumberFormat="1" applyFont="1" applyFill="1" applyBorder="1" applyAlignment="1">
      <alignment vertical="center"/>
    </xf>
    <xf numFmtId="166" fontId="5" fillId="0" borderId="29" xfId="0" applyNumberFormat="1" applyFont="1" applyBorder="1" applyAlignment="1">
      <alignment vertical="center"/>
    </xf>
    <xf numFmtId="166" fontId="5" fillId="7" borderId="33" xfId="0" applyNumberFormat="1" applyFont="1" applyFill="1" applyBorder="1" applyAlignment="1">
      <alignment vertical="center"/>
    </xf>
    <xf numFmtId="166" fontId="5" fillId="0" borderId="33" xfId="0" applyNumberFormat="1" applyFont="1" applyBorder="1" applyAlignment="1">
      <alignment vertical="center"/>
    </xf>
    <xf numFmtId="166" fontId="5" fillId="0" borderId="44" xfId="0" applyNumberFormat="1" applyFont="1" applyBorder="1" applyAlignment="1">
      <alignment vertical="center"/>
    </xf>
  </cellXfs>
  <cellStyles count="23">
    <cellStyle name="bin" xfId="2" xr:uid="{00000000-0005-0000-0000-000000000000}"/>
    <cellStyle name="cell" xfId="3" xr:uid="{00000000-0005-0000-0000-000001000000}"/>
    <cellStyle name="Col&amp;RowHeadings" xfId="4" xr:uid="{00000000-0005-0000-0000-000002000000}"/>
    <cellStyle name="column" xfId="5" xr:uid="{00000000-0005-0000-0000-000003000000}"/>
    <cellStyle name="DataEntryCells" xfId="6" xr:uid="{00000000-0005-0000-0000-000004000000}"/>
    <cellStyle name="formula" xfId="7" xr:uid="{00000000-0005-0000-0000-000005000000}"/>
    <cellStyle name="gap" xfId="8" xr:uid="{00000000-0005-0000-0000-000006000000}"/>
    <cellStyle name="GreyBackground" xfId="9" xr:uid="{00000000-0005-0000-0000-000007000000}"/>
    <cellStyle name="Hyperlink 2" xfId="10" xr:uid="{00000000-0005-0000-0000-000008000000}"/>
    <cellStyle name="isced" xfId="11" xr:uid="{00000000-0005-0000-0000-000009000000}"/>
    <cellStyle name="Komma" xfId="1" builtinId="3"/>
    <cellStyle name="Komma 2" xfId="12" xr:uid="{00000000-0005-0000-0000-00000B000000}"/>
    <cellStyle name="Komma0" xfId="13" xr:uid="{00000000-0005-0000-0000-00000C000000}"/>
    <cellStyle name="level1a" xfId="14" xr:uid="{00000000-0005-0000-0000-00000D000000}"/>
    <cellStyle name="level2" xfId="15" xr:uid="{00000000-0005-0000-0000-00000E000000}"/>
    <cellStyle name="level2a" xfId="16" xr:uid="{00000000-0005-0000-0000-00000F000000}"/>
    <cellStyle name="level3" xfId="17" xr:uid="{00000000-0005-0000-0000-000010000000}"/>
    <cellStyle name="Normal_ENRL7" xfId="18" xr:uid="{00000000-0005-0000-0000-000011000000}"/>
    <cellStyle name="row" xfId="19" xr:uid="{00000000-0005-0000-0000-000012000000}"/>
    <cellStyle name="Standard" xfId="0" builtinId="0"/>
    <cellStyle name="Standard 2" xfId="20" xr:uid="{00000000-0005-0000-0000-000014000000}"/>
    <cellStyle name="Standard 3" xfId="21" xr:uid="{00000000-0005-0000-0000-000015000000}"/>
    <cellStyle name="title1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BW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NI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NW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RP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S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S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ST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SH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TH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s_Sop&#228;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Auswertungen\Aus_Sop&#228;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B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B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B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H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H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H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btIV\RefIVC\D\SKL\2017\Lm\SKL2017_M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3690</v>
          </cell>
        </row>
      </sheetData>
      <sheetData sheetId="10"/>
      <sheetData sheetId="11"/>
      <sheetData sheetId="12">
        <row r="4">
          <cell r="J4">
            <v>998787</v>
          </cell>
        </row>
      </sheetData>
      <sheetData sheetId="13">
        <row r="7">
          <cell r="D7">
            <v>27085</v>
          </cell>
        </row>
        <row r="8">
          <cell r="E8">
            <v>0</v>
          </cell>
          <cell r="F8">
            <v>8385</v>
          </cell>
          <cell r="G8">
            <v>0</v>
          </cell>
          <cell r="H8">
            <v>1704</v>
          </cell>
          <cell r="I8">
            <v>0</v>
          </cell>
          <cell r="J8">
            <v>223</v>
          </cell>
          <cell r="K8">
            <v>7</v>
          </cell>
          <cell r="L8">
            <v>3630</v>
          </cell>
          <cell r="M8">
            <v>38</v>
          </cell>
          <cell r="O8"/>
          <cell r="P8"/>
          <cell r="Q8"/>
          <cell r="R8"/>
          <cell r="S8"/>
          <cell r="T8"/>
          <cell r="U8"/>
          <cell r="V8"/>
          <cell r="W8"/>
        </row>
        <row r="10">
          <cell r="E10">
            <v>0</v>
          </cell>
          <cell r="F10">
            <v>320</v>
          </cell>
          <cell r="G10">
            <v>0</v>
          </cell>
          <cell r="H10">
            <v>63</v>
          </cell>
          <cell r="I10">
            <v>0</v>
          </cell>
          <cell r="J10">
            <v>117</v>
          </cell>
          <cell r="K10">
            <v>142</v>
          </cell>
          <cell r="L10">
            <v>72</v>
          </cell>
          <cell r="M10">
            <v>0</v>
          </cell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E11">
            <v>0</v>
          </cell>
          <cell r="F11">
            <v>714</v>
          </cell>
          <cell r="G11">
            <v>0</v>
          </cell>
          <cell r="H11">
            <v>132</v>
          </cell>
          <cell r="I11">
            <v>0</v>
          </cell>
          <cell r="J11">
            <v>287</v>
          </cell>
          <cell r="K11">
            <v>324</v>
          </cell>
          <cell r="L11">
            <v>173</v>
          </cell>
          <cell r="M11">
            <v>0</v>
          </cell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E12">
            <v>0</v>
          </cell>
          <cell r="F12">
            <v>1875</v>
          </cell>
          <cell r="G12">
            <v>0</v>
          </cell>
          <cell r="H12">
            <v>161</v>
          </cell>
          <cell r="I12">
            <v>0</v>
          </cell>
          <cell r="J12">
            <v>62</v>
          </cell>
          <cell r="K12">
            <v>11</v>
          </cell>
          <cell r="L12">
            <v>288</v>
          </cell>
          <cell r="M12">
            <v>3</v>
          </cell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E13">
            <v>0</v>
          </cell>
          <cell r="F13">
            <v>644</v>
          </cell>
          <cell r="G13">
            <v>0</v>
          </cell>
          <cell r="H13">
            <v>149</v>
          </cell>
          <cell r="I13">
            <v>0</v>
          </cell>
          <cell r="J13">
            <v>151</v>
          </cell>
          <cell r="K13">
            <v>104</v>
          </cell>
          <cell r="L13">
            <v>255</v>
          </cell>
          <cell r="M13">
            <v>3</v>
          </cell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E14">
            <v>0</v>
          </cell>
          <cell r="F14">
            <v>361</v>
          </cell>
          <cell r="G14">
            <v>0</v>
          </cell>
          <cell r="H14">
            <v>107</v>
          </cell>
          <cell r="I14">
            <v>0</v>
          </cell>
          <cell r="J14">
            <v>55</v>
          </cell>
          <cell r="K14">
            <v>0</v>
          </cell>
          <cell r="L14">
            <v>299</v>
          </cell>
          <cell r="M14">
            <v>19</v>
          </cell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E15">
            <v>0</v>
          </cell>
          <cell r="F15">
            <v>3249</v>
          </cell>
          <cell r="G15">
            <v>0</v>
          </cell>
          <cell r="H15">
            <v>1270</v>
          </cell>
          <cell r="I15">
            <v>0</v>
          </cell>
          <cell r="J15">
            <v>448</v>
          </cell>
          <cell r="K15">
            <v>55</v>
          </cell>
          <cell r="L15">
            <v>969</v>
          </cell>
          <cell r="M15">
            <v>9</v>
          </cell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E17"/>
          <cell r="F17"/>
          <cell r="G17"/>
          <cell r="H17"/>
          <cell r="I17"/>
          <cell r="J17"/>
          <cell r="K17"/>
          <cell r="L17"/>
          <cell r="M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E18"/>
          <cell r="F18"/>
          <cell r="G18"/>
          <cell r="H18"/>
          <cell r="I18"/>
          <cell r="J18"/>
          <cell r="K18"/>
          <cell r="L18"/>
          <cell r="M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E19">
            <v>0</v>
          </cell>
          <cell r="F19">
            <v>78</v>
          </cell>
          <cell r="G19">
            <v>0</v>
          </cell>
          <cell r="H19">
            <v>26</v>
          </cell>
          <cell r="I19">
            <v>0</v>
          </cell>
          <cell r="J19">
            <v>43</v>
          </cell>
          <cell r="K19">
            <v>32</v>
          </cell>
          <cell r="L19">
            <v>28</v>
          </cell>
          <cell r="M19">
            <v>0</v>
          </cell>
          <cell r="O19"/>
          <cell r="P19"/>
          <cell r="Q19"/>
          <cell r="R19"/>
          <cell r="S19"/>
          <cell r="T19"/>
          <cell r="U19"/>
          <cell r="V19"/>
          <cell r="W19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2123</v>
          </cell>
        </row>
      </sheetData>
      <sheetData sheetId="10"/>
      <sheetData sheetId="11"/>
      <sheetData sheetId="12">
        <row r="4">
          <cell r="J4">
            <v>764689</v>
          </cell>
        </row>
      </sheetData>
      <sheetData sheetId="13">
        <row r="7">
          <cell r="D7">
            <v>29043</v>
          </cell>
        </row>
        <row r="8">
          <cell r="D8">
            <v>14485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10">
          <cell r="D10">
            <v>473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Q10"/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D11">
            <v>1423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D12">
            <v>3301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D13">
            <v>1648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D14">
            <v>2078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D15">
            <v>5635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5647</v>
          </cell>
        </row>
      </sheetData>
      <sheetData sheetId="10"/>
      <sheetData sheetId="11"/>
      <sheetData sheetId="12">
        <row r="4">
          <cell r="J4">
            <v>1660792</v>
          </cell>
        </row>
      </sheetData>
      <sheetData sheetId="13">
        <row r="7">
          <cell r="D7">
            <v>56241</v>
          </cell>
        </row>
        <row r="8">
          <cell r="E8"/>
          <cell r="F8">
            <v>6714</v>
          </cell>
          <cell r="G8"/>
          <cell r="H8">
            <v>3719</v>
          </cell>
          <cell r="I8">
            <v>1987</v>
          </cell>
          <cell r="J8">
            <v>2537</v>
          </cell>
          <cell r="K8">
            <v>1436</v>
          </cell>
          <cell r="L8">
            <v>6560</v>
          </cell>
          <cell r="M8"/>
          <cell r="O8"/>
          <cell r="P8">
            <v>1377</v>
          </cell>
          <cell r="Q8"/>
          <cell r="R8">
            <v>180</v>
          </cell>
          <cell r="S8">
            <v>180</v>
          </cell>
          <cell r="T8">
            <v>394</v>
          </cell>
          <cell r="U8">
            <v>217</v>
          </cell>
          <cell r="V8">
            <v>795</v>
          </cell>
          <cell r="W8"/>
        </row>
        <row r="10">
          <cell r="E10">
            <v>882</v>
          </cell>
          <cell r="F10">
            <v>337</v>
          </cell>
          <cell r="G10"/>
          <cell r="H10">
            <v>23</v>
          </cell>
          <cell r="I10">
            <v>34</v>
          </cell>
          <cell r="J10">
            <v>75</v>
          </cell>
          <cell r="K10">
            <v>99</v>
          </cell>
          <cell r="L10">
            <v>164</v>
          </cell>
          <cell r="M10"/>
          <cell r="O10">
            <v>77</v>
          </cell>
          <cell r="P10">
            <v>35</v>
          </cell>
          <cell r="Q10"/>
          <cell r="R10">
            <v>4</v>
          </cell>
          <cell r="S10">
            <v>1</v>
          </cell>
          <cell r="T10">
            <v>5</v>
          </cell>
          <cell r="U10">
            <v>2</v>
          </cell>
          <cell r="V10">
            <v>8</v>
          </cell>
          <cell r="W10"/>
        </row>
        <row r="11">
          <cell r="E11">
            <v>1082</v>
          </cell>
          <cell r="F11">
            <v>679</v>
          </cell>
          <cell r="G11"/>
          <cell r="H11">
            <v>35</v>
          </cell>
          <cell r="I11">
            <v>69</v>
          </cell>
          <cell r="J11">
            <v>190</v>
          </cell>
          <cell r="K11">
            <v>227</v>
          </cell>
          <cell r="L11">
            <v>496</v>
          </cell>
          <cell r="M11"/>
          <cell r="O11">
            <v>101</v>
          </cell>
          <cell r="P11">
            <v>66</v>
          </cell>
          <cell r="Q11"/>
          <cell r="R11">
            <v>5</v>
          </cell>
          <cell r="S11">
            <v>2</v>
          </cell>
          <cell r="T11">
            <v>10</v>
          </cell>
          <cell r="U11">
            <v>2</v>
          </cell>
          <cell r="V11">
            <v>24</v>
          </cell>
          <cell r="W11"/>
        </row>
        <row r="12">
          <cell r="E12"/>
          <cell r="F12">
            <v>3963</v>
          </cell>
          <cell r="G12"/>
          <cell r="H12">
            <v>805</v>
          </cell>
          <cell r="I12">
            <v>705</v>
          </cell>
          <cell r="J12">
            <v>688</v>
          </cell>
          <cell r="K12">
            <v>245</v>
          </cell>
          <cell r="L12">
            <v>2450</v>
          </cell>
          <cell r="M12"/>
          <cell r="O12"/>
          <cell r="P12">
            <v>541</v>
          </cell>
          <cell r="Q12"/>
          <cell r="R12">
            <v>98</v>
          </cell>
          <cell r="S12">
            <v>46</v>
          </cell>
          <cell r="T12">
            <v>76</v>
          </cell>
          <cell r="U12">
            <v>119</v>
          </cell>
          <cell r="V12">
            <v>217</v>
          </cell>
          <cell r="W12"/>
        </row>
        <row r="13">
          <cell r="E13"/>
          <cell r="F13">
            <v>1431</v>
          </cell>
          <cell r="G13"/>
          <cell r="H13">
            <v>93</v>
          </cell>
          <cell r="I13">
            <v>147</v>
          </cell>
          <cell r="J13">
            <v>212</v>
          </cell>
          <cell r="K13">
            <v>153</v>
          </cell>
          <cell r="L13">
            <v>837</v>
          </cell>
          <cell r="M13"/>
          <cell r="O13"/>
          <cell r="P13">
            <v>105</v>
          </cell>
          <cell r="Q13"/>
          <cell r="R13">
            <v>10</v>
          </cell>
          <cell r="S13">
            <v>7</v>
          </cell>
          <cell r="T13">
            <v>22</v>
          </cell>
          <cell r="U13">
            <v>10</v>
          </cell>
          <cell r="V13">
            <v>39</v>
          </cell>
          <cell r="W13"/>
        </row>
        <row r="14">
          <cell r="E14"/>
          <cell r="F14">
            <v>1631</v>
          </cell>
          <cell r="G14"/>
          <cell r="H14">
            <v>174</v>
          </cell>
          <cell r="I14">
            <v>89</v>
          </cell>
          <cell r="J14">
            <v>160</v>
          </cell>
          <cell r="K14">
            <v>102</v>
          </cell>
          <cell r="L14">
            <v>481</v>
          </cell>
          <cell r="M14"/>
          <cell r="O14"/>
          <cell r="P14">
            <v>326</v>
          </cell>
          <cell r="Q14"/>
          <cell r="R14">
            <v>44</v>
          </cell>
          <cell r="S14">
            <v>12</v>
          </cell>
          <cell r="T14">
            <v>26</v>
          </cell>
          <cell r="U14">
            <v>29</v>
          </cell>
          <cell r="V14">
            <v>51</v>
          </cell>
          <cell r="W14"/>
        </row>
        <row r="15">
          <cell r="E15"/>
          <cell r="F15">
            <v>4243</v>
          </cell>
          <cell r="G15"/>
          <cell r="H15">
            <v>1869</v>
          </cell>
          <cell r="I15">
            <v>1201</v>
          </cell>
          <cell r="J15">
            <v>2005</v>
          </cell>
          <cell r="K15">
            <v>667</v>
          </cell>
          <cell r="L15">
            <v>4545</v>
          </cell>
          <cell r="M15"/>
          <cell r="O15"/>
          <cell r="P15">
            <v>330</v>
          </cell>
          <cell r="Q15"/>
          <cell r="R15">
            <v>204</v>
          </cell>
          <cell r="S15">
            <v>43</v>
          </cell>
          <cell r="T15">
            <v>133</v>
          </cell>
          <cell r="U15">
            <v>44</v>
          </cell>
          <cell r="V15">
            <v>248</v>
          </cell>
          <cell r="W15"/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E17"/>
          <cell r="F17"/>
          <cell r="G17"/>
          <cell r="H17"/>
          <cell r="I17"/>
          <cell r="J17"/>
          <cell r="K17"/>
          <cell r="L17"/>
          <cell r="M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E18"/>
          <cell r="F18"/>
          <cell r="G18"/>
          <cell r="H18"/>
          <cell r="I18"/>
          <cell r="J18"/>
          <cell r="K18"/>
          <cell r="L18"/>
          <cell r="M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O19"/>
          <cell r="P19"/>
          <cell r="Q19"/>
          <cell r="R19"/>
          <cell r="S19"/>
          <cell r="T19"/>
          <cell r="U19"/>
          <cell r="V19"/>
          <cell r="W19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1495</v>
          </cell>
        </row>
      </sheetData>
      <sheetData sheetId="10"/>
      <sheetData sheetId="11"/>
      <sheetData sheetId="12">
        <row r="4">
          <cell r="J4">
            <v>360239</v>
          </cell>
        </row>
      </sheetData>
      <sheetData sheetId="13">
        <row r="7">
          <cell r="D7">
            <v>7227</v>
          </cell>
        </row>
        <row r="8">
          <cell r="E8"/>
          <cell r="F8">
            <v>1779</v>
          </cell>
          <cell r="G8"/>
          <cell r="H8">
            <v>5</v>
          </cell>
          <cell r="I8">
            <v>1895</v>
          </cell>
          <cell r="J8"/>
          <cell r="K8">
            <v>6</v>
          </cell>
          <cell r="L8">
            <v>1117</v>
          </cell>
          <cell r="M8">
            <v>18</v>
          </cell>
          <cell r="O8"/>
          <cell r="P8">
            <v>217</v>
          </cell>
          <cell r="Q8"/>
          <cell r="R8"/>
          <cell r="S8">
            <v>202</v>
          </cell>
          <cell r="T8"/>
          <cell r="U8">
            <v>2</v>
          </cell>
          <cell r="V8">
            <v>94</v>
          </cell>
          <cell r="W8">
            <v>1</v>
          </cell>
        </row>
        <row r="10">
          <cell r="E10"/>
          <cell r="F10">
            <v>88</v>
          </cell>
          <cell r="G10"/>
          <cell r="H10"/>
          <cell r="I10">
            <v>52</v>
          </cell>
          <cell r="J10">
            <v>2</v>
          </cell>
          <cell r="K10">
            <v>46</v>
          </cell>
          <cell r="L10">
            <v>60</v>
          </cell>
          <cell r="M10"/>
          <cell r="O10"/>
          <cell r="P10">
            <v>15</v>
          </cell>
          <cell r="Q10"/>
          <cell r="R10"/>
          <cell r="S10">
            <v>12</v>
          </cell>
          <cell r="T10"/>
          <cell r="U10"/>
          <cell r="V10">
            <v>9</v>
          </cell>
          <cell r="W10"/>
        </row>
        <row r="11">
          <cell r="E11"/>
          <cell r="F11">
            <v>209</v>
          </cell>
          <cell r="G11"/>
          <cell r="H11"/>
          <cell r="I11">
            <v>83</v>
          </cell>
          <cell r="J11">
            <v>1</v>
          </cell>
          <cell r="K11">
            <v>128</v>
          </cell>
          <cell r="L11">
            <v>75</v>
          </cell>
          <cell r="M11"/>
          <cell r="O11"/>
          <cell r="P11">
            <v>21</v>
          </cell>
          <cell r="Q11"/>
          <cell r="R11"/>
          <cell r="S11">
            <v>10</v>
          </cell>
          <cell r="T11"/>
          <cell r="U11">
            <v>5</v>
          </cell>
          <cell r="V11">
            <v>10</v>
          </cell>
          <cell r="W11"/>
        </row>
        <row r="12">
          <cell r="E12"/>
          <cell r="F12">
            <v>229</v>
          </cell>
          <cell r="G12"/>
          <cell r="H12"/>
          <cell r="I12"/>
          <cell r="J12"/>
          <cell r="K12"/>
          <cell r="L12"/>
          <cell r="M12"/>
          <cell r="O12"/>
          <cell r="P12">
            <v>21</v>
          </cell>
          <cell r="Q12"/>
          <cell r="R12"/>
          <cell r="S12"/>
          <cell r="T12"/>
          <cell r="U12"/>
          <cell r="V12"/>
          <cell r="W12"/>
        </row>
        <row r="13">
          <cell r="E13"/>
          <cell r="F13">
            <v>50</v>
          </cell>
          <cell r="G13"/>
          <cell r="H13"/>
          <cell r="I13">
            <v>16</v>
          </cell>
          <cell r="J13"/>
          <cell r="K13">
            <v>23</v>
          </cell>
          <cell r="L13">
            <v>38</v>
          </cell>
          <cell r="M13"/>
          <cell r="O13"/>
          <cell r="P13">
            <v>5</v>
          </cell>
          <cell r="Q13"/>
          <cell r="R13"/>
          <cell r="S13">
            <v>2</v>
          </cell>
          <cell r="T13"/>
          <cell r="U13">
            <v>1</v>
          </cell>
          <cell r="V13">
            <v>2</v>
          </cell>
          <cell r="W13"/>
        </row>
        <row r="14">
          <cell r="E14"/>
          <cell r="F14">
            <v>190</v>
          </cell>
          <cell r="G14"/>
          <cell r="H14"/>
          <cell r="I14">
            <v>64</v>
          </cell>
          <cell r="J14"/>
          <cell r="K14"/>
          <cell r="L14">
            <v>78</v>
          </cell>
          <cell r="M14">
            <v>2</v>
          </cell>
          <cell r="O14"/>
          <cell r="P14">
            <v>19</v>
          </cell>
          <cell r="Q14"/>
          <cell r="R14"/>
          <cell r="S14">
            <v>6</v>
          </cell>
          <cell r="T14"/>
          <cell r="U14"/>
          <cell r="V14">
            <v>2</v>
          </cell>
          <cell r="W14"/>
        </row>
        <row r="15">
          <cell r="E15"/>
          <cell r="F15">
            <v>55</v>
          </cell>
          <cell r="G15"/>
          <cell r="H15">
            <v>15</v>
          </cell>
          <cell r="I15">
            <v>65</v>
          </cell>
          <cell r="J15"/>
          <cell r="K15">
            <v>3</v>
          </cell>
          <cell r="L15">
            <v>27</v>
          </cell>
          <cell r="M15"/>
          <cell r="O15"/>
          <cell r="P15">
            <v>1</v>
          </cell>
          <cell r="Q15"/>
          <cell r="R15"/>
          <cell r="S15">
            <v>6</v>
          </cell>
          <cell r="T15"/>
          <cell r="U15"/>
          <cell r="V15">
            <v>2</v>
          </cell>
          <cell r="W15"/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E17"/>
          <cell r="F17"/>
          <cell r="G17"/>
          <cell r="H17"/>
          <cell r="I17"/>
          <cell r="J17"/>
          <cell r="K17"/>
          <cell r="L17"/>
          <cell r="M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E18"/>
          <cell r="F18">
            <v>413</v>
          </cell>
          <cell r="G18"/>
          <cell r="H18"/>
          <cell r="I18">
            <v>201</v>
          </cell>
          <cell r="J18"/>
          <cell r="K18">
            <v>78</v>
          </cell>
          <cell r="L18">
            <v>116</v>
          </cell>
          <cell r="M18"/>
          <cell r="O18"/>
          <cell r="P18">
            <v>230</v>
          </cell>
          <cell r="Q18"/>
          <cell r="R18"/>
          <cell r="S18">
            <v>108</v>
          </cell>
          <cell r="T18"/>
          <cell r="U18">
            <v>23</v>
          </cell>
          <cell r="V18">
            <v>67</v>
          </cell>
          <cell r="W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O19"/>
          <cell r="P19"/>
          <cell r="Q19"/>
          <cell r="R19"/>
          <cell r="S19"/>
          <cell r="T19"/>
          <cell r="U19"/>
          <cell r="V19"/>
          <cell r="W19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243</v>
          </cell>
        </row>
      </sheetData>
      <sheetData sheetId="10"/>
      <sheetData sheetId="11"/>
      <sheetData sheetId="12">
        <row r="4">
          <cell r="J4">
            <v>79834</v>
          </cell>
        </row>
      </sheetData>
      <sheetData sheetId="13">
        <row r="7">
          <cell r="D7">
            <v>0</v>
          </cell>
        </row>
        <row r="8">
          <cell r="E8"/>
          <cell r="F8"/>
          <cell r="G8"/>
          <cell r="H8"/>
          <cell r="I8"/>
          <cell r="J8"/>
          <cell r="K8"/>
          <cell r="L8"/>
          <cell r="M8"/>
          <cell r="O8"/>
          <cell r="P8"/>
          <cell r="Q8"/>
          <cell r="R8"/>
          <cell r="S8"/>
          <cell r="T8"/>
          <cell r="U8"/>
          <cell r="V8"/>
          <cell r="W8"/>
        </row>
        <row r="10">
          <cell r="E10"/>
          <cell r="F10"/>
          <cell r="G10"/>
          <cell r="H10"/>
          <cell r="I10"/>
          <cell r="J10"/>
          <cell r="K10"/>
          <cell r="L10"/>
          <cell r="M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E11"/>
          <cell r="F11"/>
          <cell r="G11"/>
          <cell r="H11"/>
          <cell r="I11"/>
          <cell r="J11"/>
          <cell r="K11"/>
          <cell r="L11"/>
          <cell r="M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E12"/>
          <cell r="F12"/>
          <cell r="G12"/>
          <cell r="H12"/>
          <cell r="I12"/>
          <cell r="J12"/>
          <cell r="K12"/>
          <cell r="L12"/>
          <cell r="M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E13"/>
          <cell r="F13"/>
          <cell r="G13"/>
          <cell r="H13"/>
          <cell r="I13"/>
          <cell r="J13"/>
          <cell r="K13"/>
          <cell r="L13"/>
          <cell r="M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E14"/>
          <cell r="F14"/>
          <cell r="G14"/>
          <cell r="H14"/>
          <cell r="I14"/>
          <cell r="J14"/>
          <cell r="K14"/>
          <cell r="L14"/>
          <cell r="M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E15"/>
          <cell r="F15"/>
          <cell r="G15"/>
          <cell r="H15"/>
          <cell r="I15"/>
          <cell r="J15"/>
          <cell r="K15"/>
          <cell r="L15"/>
          <cell r="M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E17"/>
          <cell r="F17"/>
          <cell r="G17"/>
          <cell r="H17"/>
          <cell r="I17"/>
          <cell r="J17"/>
          <cell r="K17"/>
          <cell r="L17"/>
          <cell r="M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E18"/>
          <cell r="F18"/>
          <cell r="G18"/>
          <cell r="H18"/>
          <cell r="I18"/>
          <cell r="J18"/>
          <cell r="K18"/>
          <cell r="L18"/>
          <cell r="M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O19"/>
          <cell r="P19"/>
          <cell r="Q19"/>
          <cell r="R19"/>
          <cell r="S19"/>
          <cell r="T19"/>
          <cell r="U19"/>
          <cell r="V19"/>
          <cell r="W19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1552</v>
          </cell>
        </row>
      </sheetData>
      <sheetData sheetId="10"/>
      <sheetData sheetId="11"/>
      <sheetData sheetId="12">
        <row r="4">
          <cell r="J4">
            <v>333025</v>
          </cell>
        </row>
      </sheetData>
      <sheetData sheetId="13">
        <row r="7">
          <cell r="D7">
            <v>9415</v>
          </cell>
        </row>
        <row r="8">
          <cell r="E8"/>
          <cell r="F8">
            <v>422</v>
          </cell>
          <cell r="G8"/>
          <cell r="H8"/>
          <cell r="I8">
            <v>191</v>
          </cell>
          <cell r="J8"/>
          <cell r="K8">
            <v>0</v>
          </cell>
          <cell r="L8"/>
          <cell r="M8">
            <v>28</v>
          </cell>
          <cell r="O8"/>
          <cell r="P8">
            <v>30</v>
          </cell>
          <cell r="Q8"/>
          <cell r="R8"/>
          <cell r="S8">
            <v>7</v>
          </cell>
          <cell r="T8"/>
          <cell r="U8">
            <v>0</v>
          </cell>
          <cell r="V8"/>
          <cell r="W8">
            <v>0</v>
          </cell>
        </row>
        <row r="10">
          <cell r="E10"/>
          <cell r="F10">
            <v>53</v>
          </cell>
          <cell r="G10"/>
          <cell r="H10"/>
          <cell r="I10">
            <v>42</v>
          </cell>
          <cell r="J10"/>
          <cell r="K10">
            <v>42</v>
          </cell>
          <cell r="L10"/>
          <cell r="M10">
            <v>1</v>
          </cell>
          <cell r="O10"/>
          <cell r="P10">
            <v>3</v>
          </cell>
          <cell r="Q10"/>
          <cell r="R10"/>
          <cell r="S10">
            <v>1</v>
          </cell>
          <cell r="T10"/>
          <cell r="U10">
            <v>2</v>
          </cell>
          <cell r="V10"/>
          <cell r="W10">
            <v>0</v>
          </cell>
        </row>
        <row r="11">
          <cell r="E11"/>
          <cell r="F11">
            <v>171</v>
          </cell>
          <cell r="G11"/>
          <cell r="H11"/>
          <cell r="I11">
            <v>226</v>
          </cell>
          <cell r="J11"/>
          <cell r="K11">
            <v>109</v>
          </cell>
          <cell r="L11"/>
          <cell r="M11">
            <v>7</v>
          </cell>
          <cell r="O11"/>
          <cell r="P11">
            <v>5</v>
          </cell>
          <cell r="Q11"/>
          <cell r="R11"/>
          <cell r="S11">
            <v>9</v>
          </cell>
          <cell r="T11"/>
          <cell r="U11">
            <v>4</v>
          </cell>
          <cell r="V11"/>
          <cell r="W11">
            <v>0</v>
          </cell>
        </row>
        <row r="12">
          <cell r="E12"/>
          <cell r="F12">
            <v>1890</v>
          </cell>
          <cell r="G12"/>
          <cell r="H12"/>
          <cell r="I12">
            <v>694</v>
          </cell>
          <cell r="J12"/>
          <cell r="K12">
            <v>60</v>
          </cell>
          <cell r="L12"/>
          <cell r="M12">
            <v>6</v>
          </cell>
          <cell r="O12"/>
          <cell r="P12">
            <v>275</v>
          </cell>
          <cell r="Q12"/>
          <cell r="R12"/>
          <cell r="S12">
            <v>93</v>
          </cell>
          <cell r="T12"/>
          <cell r="U12">
            <v>13</v>
          </cell>
          <cell r="V12"/>
          <cell r="W12">
            <v>0</v>
          </cell>
        </row>
        <row r="13">
          <cell r="E13"/>
          <cell r="F13">
            <v>408</v>
          </cell>
          <cell r="G13"/>
          <cell r="H13"/>
          <cell r="I13">
            <v>502</v>
          </cell>
          <cell r="J13"/>
          <cell r="K13">
            <v>315</v>
          </cell>
          <cell r="L13"/>
          <cell r="M13">
            <v>12</v>
          </cell>
          <cell r="O13"/>
          <cell r="P13">
            <v>22</v>
          </cell>
          <cell r="Q13"/>
          <cell r="R13"/>
          <cell r="S13">
            <v>17</v>
          </cell>
          <cell r="T13"/>
          <cell r="U13">
            <v>6</v>
          </cell>
          <cell r="V13"/>
          <cell r="W13">
            <v>1</v>
          </cell>
        </row>
        <row r="14">
          <cell r="E14"/>
          <cell r="F14">
            <v>78</v>
          </cell>
          <cell r="G14"/>
          <cell r="H14"/>
          <cell r="I14">
            <v>43</v>
          </cell>
          <cell r="J14"/>
          <cell r="K14">
            <v>5</v>
          </cell>
          <cell r="L14"/>
          <cell r="M14">
            <v>17</v>
          </cell>
          <cell r="O14"/>
          <cell r="P14">
            <v>3</v>
          </cell>
          <cell r="Q14"/>
          <cell r="R14"/>
          <cell r="S14">
            <v>2</v>
          </cell>
          <cell r="T14"/>
          <cell r="U14">
            <v>2</v>
          </cell>
          <cell r="V14"/>
          <cell r="W14">
            <v>2</v>
          </cell>
        </row>
        <row r="15">
          <cell r="E15"/>
          <cell r="F15">
            <v>1468</v>
          </cell>
          <cell r="G15"/>
          <cell r="H15"/>
          <cell r="I15">
            <v>2233</v>
          </cell>
          <cell r="J15"/>
          <cell r="K15">
            <v>362</v>
          </cell>
          <cell r="L15"/>
          <cell r="M15">
            <v>30</v>
          </cell>
          <cell r="O15"/>
          <cell r="P15">
            <v>75</v>
          </cell>
          <cell r="Q15"/>
          <cell r="R15"/>
          <cell r="S15">
            <v>100</v>
          </cell>
          <cell r="T15"/>
          <cell r="U15">
            <v>18</v>
          </cell>
          <cell r="V15"/>
          <cell r="W15">
            <v>0</v>
          </cell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E17"/>
          <cell r="F17"/>
          <cell r="G17"/>
          <cell r="H17"/>
          <cell r="I17"/>
          <cell r="J17"/>
          <cell r="K17"/>
          <cell r="L17"/>
          <cell r="M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E18"/>
          <cell r="F18"/>
          <cell r="G18"/>
          <cell r="H18"/>
          <cell r="I18"/>
          <cell r="J18"/>
          <cell r="K18"/>
          <cell r="L18"/>
          <cell r="M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O19"/>
          <cell r="P19"/>
          <cell r="Q19"/>
          <cell r="R19"/>
          <cell r="S19"/>
          <cell r="T19"/>
          <cell r="U19"/>
          <cell r="V19"/>
          <cell r="W19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920</v>
          </cell>
        </row>
      </sheetData>
      <sheetData sheetId="10"/>
      <sheetData sheetId="11"/>
      <sheetData sheetId="12">
        <row r="4">
          <cell r="J4">
            <v>174695</v>
          </cell>
        </row>
      </sheetData>
      <sheetData sheetId="13">
        <row r="7">
          <cell r="D7">
            <v>5341</v>
          </cell>
        </row>
        <row r="8">
          <cell r="E8"/>
          <cell r="F8">
            <v>724</v>
          </cell>
          <cell r="G8"/>
          <cell r="H8"/>
          <cell r="I8">
            <v>999</v>
          </cell>
          <cell r="J8"/>
          <cell r="K8"/>
          <cell r="L8">
            <v>266</v>
          </cell>
          <cell r="M8"/>
          <cell r="O8"/>
          <cell r="P8"/>
          <cell r="Q8"/>
          <cell r="R8"/>
          <cell r="S8"/>
          <cell r="T8"/>
          <cell r="U8"/>
          <cell r="V8"/>
          <cell r="W8"/>
        </row>
        <row r="10">
          <cell r="E10"/>
          <cell r="F10">
            <v>42</v>
          </cell>
          <cell r="G10"/>
          <cell r="H10"/>
          <cell r="I10">
            <v>21</v>
          </cell>
          <cell r="J10"/>
          <cell r="K10">
            <v>35</v>
          </cell>
          <cell r="L10">
            <v>8</v>
          </cell>
          <cell r="M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E11"/>
          <cell r="F11">
            <v>83</v>
          </cell>
          <cell r="G11"/>
          <cell r="H11"/>
          <cell r="I11">
            <v>78</v>
          </cell>
          <cell r="J11"/>
          <cell r="K11">
            <v>57</v>
          </cell>
          <cell r="L11">
            <v>26</v>
          </cell>
          <cell r="M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E12"/>
          <cell r="F12">
            <v>150</v>
          </cell>
          <cell r="G12"/>
          <cell r="H12"/>
          <cell r="I12">
            <v>270</v>
          </cell>
          <cell r="J12"/>
          <cell r="K12">
            <v>15</v>
          </cell>
          <cell r="L12">
            <v>81</v>
          </cell>
          <cell r="M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E13"/>
          <cell r="F13">
            <v>155</v>
          </cell>
          <cell r="G13"/>
          <cell r="H13"/>
          <cell r="I13">
            <v>81</v>
          </cell>
          <cell r="J13"/>
          <cell r="K13">
            <v>55</v>
          </cell>
          <cell r="L13">
            <v>22</v>
          </cell>
          <cell r="M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E14"/>
          <cell r="F14">
            <v>115</v>
          </cell>
          <cell r="G14"/>
          <cell r="H14"/>
          <cell r="I14">
            <v>8</v>
          </cell>
          <cell r="J14"/>
          <cell r="K14">
            <v>1</v>
          </cell>
          <cell r="L14"/>
          <cell r="M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E15"/>
          <cell r="F15">
            <v>743</v>
          </cell>
          <cell r="G15"/>
          <cell r="H15"/>
          <cell r="I15">
            <v>876</v>
          </cell>
          <cell r="J15"/>
          <cell r="K15">
            <v>59</v>
          </cell>
          <cell r="L15">
            <v>224</v>
          </cell>
          <cell r="M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E17"/>
          <cell r="F17"/>
          <cell r="G17"/>
          <cell r="H17"/>
          <cell r="I17"/>
          <cell r="J17"/>
          <cell r="K17"/>
          <cell r="L17"/>
          <cell r="M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E18"/>
          <cell r="F18">
            <v>44</v>
          </cell>
          <cell r="G18"/>
          <cell r="H18"/>
          <cell r="I18">
            <v>44</v>
          </cell>
          <cell r="J18"/>
          <cell r="K18">
            <v>40</v>
          </cell>
          <cell r="L18">
            <v>19</v>
          </cell>
          <cell r="M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O19"/>
          <cell r="P19"/>
          <cell r="Q19"/>
          <cell r="R19"/>
          <cell r="S19"/>
          <cell r="T19"/>
          <cell r="U19"/>
          <cell r="V19"/>
          <cell r="W19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603</v>
          </cell>
        </row>
      </sheetData>
      <sheetData sheetId="10"/>
      <sheetData sheetId="11"/>
      <sheetData sheetId="12">
        <row r="4">
          <cell r="J4">
            <v>257291</v>
          </cell>
        </row>
      </sheetData>
      <sheetData sheetId="13">
        <row r="7">
          <cell r="D7">
            <v>11745</v>
          </cell>
        </row>
        <row r="8">
          <cell r="E8">
            <v>0</v>
          </cell>
          <cell r="F8">
            <v>1491</v>
          </cell>
          <cell r="G8">
            <v>0</v>
          </cell>
          <cell r="H8">
            <v>0</v>
          </cell>
          <cell r="I8">
            <v>220</v>
          </cell>
          <cell r="J8">
            <v>0</v>
          </cell>
          <cell r="K8">
            <v>16</v>
          </cell>
          <cell r="L8">
            <v>5473</v>
          </cell>
          <cell r="M8">
            <v>104</v>
          </cell>
          <cell r="O8">
            <v>0</v>
          </cell>
          <cell r="P8">
            <v>126</v>
          </cell>
          <cell r="Q8">
            <v>0</v>
          </cell>
          <cell r="R8">
            <v>0</v>
          </cell>
          <cell r="S8">
            <v>9</v>
          </cell>
          <cell r="T8">
            <v>0</v>
          </cell>
          <cell r="U8">
            <v>0</v>
          </cell>
          <cell r="V8">
            <v>295</v>
          </cell>
          <cell r="W8">
            <v>1</v>
          </cell>
        </row>
        <row r="10">
          <cell r="E10">
            <v>0</v>
          </cell>
          <cell r="F10">
            <v>81</v>
          </cell>
          <cell r="G10">
            <v>0</v>
          </cell>
          <cell r="H10">
            <v>0</v>
          </cell>
          <cell r="I10">
            <v>3</v>
          </cell>
          <cell r="J10">
            <v>0</v>
          </cell>
          <cell r="K10">
            <v>34</v>
          </cell>
          <cell r="L10">
            <v>102</v>
          </cell>
          <cell r="M10">
            <v>2</v>
          </cell>
          <cell r="O10">
            <v>0</v>
          </cell>
          <cell r="P10">
            <v>9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12</v>
          </cell>
          <cell r="W10">
            <v>0</v>
          </cell>
        </row>
        <row r="11">
          <cell r="E11">
            <v>0</v>
          </cell>
          <cell r="F11">
            <v>143</v>
          </cell>
          <cell r="G11">
            <v>0</v>
          </cell>
          <cell r="H11">
            <v>0</v>
          </cell>
          <cell r="I11">
            <v>8</v>
          </cell>
          <cell r="J11">
            <v>0</v>
          </cell>
          <cell r="K11">
            <v>81</v>
          </cell>
          <cell r="L11">
            <v>138</v>
          </cell>
          <cell r="M11">
            <v>4</v>
          </cell>
          <cell r="O11">
            <v>0</v>
          </cell>
          <cell r="P11">
            <v>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</v>
          </cell>
          <cell r="V11">
            <v>2</v>
          </cell>
          <cell r="W11">
            <v>0</v>
          </cell>
        </row>
        <row r="12">
          <cell r="E12">
            <v>0</v>
          </cell>
          <cell r="F12">
            <v>803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4</v>
          </cell>
          <cell r="O12">
            <v>0</v>
          </cell>
          <cell r="P12">
            <v>51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E13">
            <v>0</v>
          </cell>
          <cell r="F13">
            <v>273</v>
          </cell>
          <cell r="G13">
            <v>0</v>
          </cell>
          <cell r="H13">
            <v>0</v>
          </cell>
          <cell r="I13">
            <v>7</v>
          </cell>
          <cell r="J13">
            <v>0</v>
          </cell>
          <cell r="K13">
            <v>85</v>
          </cell>
          <cell r="L13">
            <v>332</v>
          </cell>
          <cell r="M13">
            <v>3</v>
          </cell>
          <cell r="O13">
            <v>0</v>
          </cell>
          <cell r="P13">
            <v>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2</v>
          </cell>
          <cell r="V13">
            <v>7</v>
          </cell>
          <cell r="W13">
            <v>0</v>
          </cell>
        </row>
        <row r="14">
          <cell r="E14">
            <v>0</v>
          </cell>
          <cell r="F14">
            <v>315</v>
          </cell>
          <cell r="G14">
            <v>0</v>
          </cell>
          <cell r="H14">
            <v>0</v>
          </cell>
          <cell r="I14">
            <v>2</v>
          </cell>
          <cell r="J14">
            <v>0</v>
          </cell>
          <cell r="K14">
            <v>33</v>
          </cell>
          <cell r="L14">
            <v>225</v>
          </cell>
          <cell r="M14">
            <v>42</v>
          </cell>
          <cell r="O14">
            <v>0</v>
          </cell>
          <cell r="P14">
            <v>30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13</v>
          </cell>
          <cell r="W14">
            <v>0</v>
          </cell>
        </row>
        <row r="15">
          <cell r="E15">
            <v>0</v>
          </cell>
          <cell r="F15">
            <v>307</v>
          </cell>
          <cell r="G15">
            <v>0</v>
          </cell>
          <cell r="H15">
            <v>0</v>
          </cell>
          <cell r="I15">
            <v>25</v>
          </cell>
          <cell r="J15">
            <v>0</v>
          </cell>
          <cell r="K15">
            <v>30</v>
          </cell>
          <cell r="L15">
            <v>488</v>
          </cell>
          <cell r="M15">
            <v>30</v>
          </cell>
          <cell r="O15">
            <v>0</v>
          </cell>
          <cell r="P15">
            <v>11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14</v>
          </cell>
          <cell r="W15">
            <v>1</v>
          </cell>
        </row>
        <row r="16">
          <cell r="E16">
            <v>0</v>
          </cell>
          <cell r="F16">
            <v>160</v>
          </cell>
          <cell r="G16">
            <v>0</v>
          </cell>
          <cell r="H16">
            <v>0</v>
          </cell>
          <cell r="I16">
            <v>25</v>
          </cell>
          <cell r="J16">
            <v>0</v>
          </cell>
          <cell r="K16">
            <v>156</v>
          </cell>
          <cell r="L16">
            <v>461</v>
          </cell>
          <cell r="M16">
            <v>4</v>
          </cell>
          <cell r="O16">
            <v>0</v>
          </cell>
          <cell r="P16">
            <v>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3</v>
          </cell>
          <cell r="V16">
            <v>3</v>
          </cell>
          <cell r="W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E19">
            <v>0</v>
          </cell>
          <cell r="F19">
            <v>17</v>
          </cell>
          <cell r="G19">
            <v>0</v>
          </cell>
          <cell r="H19">
            <v>0</v>
          </cell>
          <cell r="I19">
            <v>4</v>
          </cell>
          <cell r="J19">
            <v>0</v>
          </cell>
          <cell r="K19">
            <v>8</v>
          </cell>
          <cell r="L19">
            <v>6</v>
          </cell>
          <cell r="M19">
            <v>0</v>
          </cell>
          <cell r="O19">
            <v>0</v>
          </cell>
          <cell r="P19">
            <v>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</v>
          </cell>
          <cell r="W1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474</v>
          </cell>
        </row>
      </sheetData>
      <sheetData sheetId="10"/>
      <sheetData sheetId="11"/>
      <sheetData sheetId="12">
        <row r="4">
          <cell r="J4">
            <v>172690</v>
          </cell>
        </row>
      </sheetData>
      <sheetData sheetId="13">
        <row r="7">
          <cell r="D7">
            <v>4757</v>
          </cell>
        </row>
        <row r="8">
          <cell r="E8"/>
          <cell r="F8">
            <v>447</v>
          </cell>
          <cell r="G8"/>
          <cell r="H8"/>
          <cell r="I8">
            <v>928</v>
          </cell>
          <cell r="J8"/>
          <cell r="K8">
            <v>0</v>
          </cell>
          <cell r="L8">
            <v>394</v>
          </cell>
          <cell r="M8">
            <v>13</v>
          </cell>
          <cell r="O8"/>
          <cell r="P8">
            <v>17</v>
          </cell>
          <cell r="Q8"/>
          <cell r="R8"/>
          <cell r="S8">
            <v>31</v>
          </cell>
          <cell r="T8"/>
          <cell r="U8">
            <v>0</v>
          </cell>
          <cell r="V8">
            <v>9</v>
          </cell>
          <cell r="W8">
            <v>0</v>
          </cell>
        </row>
        <row r="10">
          <cell r="E10"/>
          <cell r="F10">
            <v>69</v>
          </cell>
          <cell r="G10"/>
          <cell r="H10"/>
          <cell r="I10">
            <v>26</v>
          </cell>
          <cell r="J10"/>
          <cell r="K10">
            <v>19</v>
          </cell>
          <cell r="L10">
            <v>19</v>
          </cell>
          <cell r="M10"/>
          <cell r="O10"/>
          <cell r="P10">
            <v>3</v>
          </cell>
          <cell r="Q10"/>
          <cell r="R10"/>
          <cell r="S10">
            <v>1</v>
          </cell>
          <cell r="T10"/>
          <cell r="U10"/>
          <cell r="V10">
            <v>1</v>
          </cell>
          <cell r="W10"/>
        </row>
        <row r="11">
          <cell r="E11"/>
          <cell r="F11">
            <v>101</v>
          </cell>
          <cell r="G11"/>
          <cell r="H11"/>
          <cell r="I11">
            <v>56</v>
          </cell>
          <cell r="J11"/>
          <cell r="K11">
            <v>29</v>
          </cell>
          <cell r="L11">
            <v>52</v>
          </cell>
          <cell r="M11"/>
          <cell r="O11"/>
          <cell r="P11">
            <v>2</v>
          </cell>
          <cell r="Q11"/>
          <cell r="R11"/>
          <cell r="S11"/>
          <cell r="T11"/>
          <cell r="U11"/>
          <cell r="V11">
            <v>1</v>
          </cell>
          <cell r="W11"/>
        </row>
        <row r="12">
          <cell r="E12"/>
          <cell r="F12">
            <v>346</v>
          </cell>
          <cell r="G12"/>
          <cell r="H12"/>
          <cell r="I12">
            <v>151</v>
          </cell>
          <cell r="J12"/>
          <cell r="K12">
            <v>25</v>
          </cell>
          <cell r="L12">
            <v>98</v>
          </cell>
          <cell r="M12">
            <v>1</v>
          </cell>
          <cell r="O12"/>
          <cell r="P12">
            <v>46</v>
          </cell>
          <cell r="Q12"/>
          <cell r="R12"/>
          <cell r="S12">
            <v>12</v>
          </cell>
          <cell r="T12"/>
          <cell r="U12">
            <v>13</v>
          </cell>
          <cell r="V12"/>
          <cell r="W12"/>
        </row>
        <row r="13">
          <cell r="E13"/>
          <cell r="F13">
            <v>164</v>
          </cell>
          <cell r="G13"/>
          <cell r="H13"/>
          <cell r="I13">
            <v>101</v>
          </cell>
          <cell r="J13"/>
          <cell r="K13">
            <v>31</v>
          </cell>
          <cell r="L13">
            <v>113</v>
          </cell>
          <cell r="M13">
            <v>9</v>
          </cell>
          <cell r="O13"/>
          <cell r="P13">
            <v>5</v>
          </cell>
          <cell r="Q13"/>
          <cell r="R13"/>
          <cell r="S13"/>
          <cell r="T13"/>
          <cell r="U13"/>
          <cell r="V13">
            <v>8</v>
          </cell>
          <cell r="W13">
            <v>1</v>
          </cell>
        </row>
        <row r="14">
          <cell r="E14"/>
          <cell r="F14">
            <v>155</v>
          </cell>
          <cell r="G14"/>
          <cell r="H14"/>
          <cell r="I14">
            <v>47</v>
          </cell>
          <cell r="J14"/>
          <cell r="K14"/>
          <cell r="L14">
            <v>97</v>
          </cell>
          <cell r="M14">
            <v>5</v>
          </cell>
          <cell r="O14"/>
          <cell r="P14">
            <v>6</v>
          </cell>
          <cell r="Q14"/>
          <cell r="R14"/>
          <cell r="S14">
            <v>1</v>
          </cell>
          <cell r="T14"/>
          <cell r="U14"/>
          <cell r="V14">
            <v>5</v>
          </cell>
          <cell r="W14"/>
        </row>
        <row r="15">
          <cell r="E15"/>
          <cell r="F15">
            <v>428</v>
          </cell>
          <cell r="G15"/>
          <cell r="H15"/>
          <cell r="I15">
            <v>512</v>
          </cell>
          <cell r="J15"/>
          <cell r="K15">
            <v>44</v>
          </cell>
          <cell r="L15">
            <v>262</v>
          </cell>
          <cell r="M15">
            <v>15</v>
          </cell>
          <cell r="O15"/>
          <cell r="P15">
            <v>8</v>
          </cell>
          <cell r="Q15"/>
          <cell r="R15"/>
          <cell r="S15">
            <v>6</v>
          </cell>
          <cell r="T15"/>
          <cell r="U15"/>
          <cell r="V15">
            <v>3</v>
          </cell>
          <cell r="W15"/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E17"/>
          <cell r="F17"/>
          <cell r="G17"/>
          <cell r="H17"/>
          <cell r="I17"/>
          <cell r="J17"/>
          <cell r="K17"/>
          <cell r="L17"/>
          <cell r="M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E18"/>
          <cell r="F18"/>
          <cell r="G18"/>
          <cell r="H18"/>
          <cell r="I18"/>
          <cell r="J18"/>
          <cell r="K18"/>
          <cell r="L18"/>
          <cell r="M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O19"/>
          <cell r="P19"/>
          <cell r="Q19"/>
          <cell r="R19"/>
          <cell r="S19"/>
          <cell r="T19"/>
          <cell r="U19"/>
          <cell r="V19"/>
          <cell r="W19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Fußnoten"/>
      <sheetName val="Erläuterungen"/>
      <sheetName val="D"/>
      <sheetName val="Quoten D"/>
      <sheetName val="BW"/>
      <sheetName val="BY"/>
      <sheetName val="BE"/>
      <sheetName val="BB"/>
      <sheetName val="HB"/>
      <sheetName val="HH"/>
      <sheetName val="HE"/>
      <sheetName val="MV"/>
      <sheetName val="NI"/>
      <sheetName val="NW"/>
      <sheetName val="RP"/>
      <sheetName val="SL"/>
      <sheetName val="SN"/>
      <sheetName val="ST"/>
      <sheetName val="SH"/>
      <sheetName val="TH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49659</v>
          </cell>
        </row>
        <row r="9">
          <cell r="D9">
            <v>16253</v>
          </cell>
        </row>
        <row r="10">
          <cell r="D10">
            <v>30924</v>
          </cell>
        </row>
        <row r="11">
          <cell r="D11">
            <v>961</v>
          </cell>
        </row>
        <row r="12">
          <cell r="D12">
            <v>1785</v>
          </cell>
        </row>
        <row r="13">
          <cell r="D13">
            <v>5864</v>
          </cell>
        </row>
        <row r="14">
          <cell r="D14">
            <v>5341</v>
          </cell>
        </row>
        <row r="15">
          <cell r="D15">
            <v>8998</v>
          </cell>
        </row>
        <row r="16">
          <cell r="D16">
            <v>7975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2482</v>
          </cell>
        </row>
      </sheetData>
      <sheetData sheetId="6">
        <row r="8">
          <cell r="D8">
            <v>55283</v>
          </cell>
        </row>
        <row r="9">
          <cell r="D9">
            <v>1278</v>
          </cell>
        </row>
        <row r="10">
          <cell r="D10">
            <v>51267</v>
          </cell>
        </row>
        <row r="11">
          <cell r="D11">
            <v>628</v>
          </cell>
        </row>
        <row r="12">
          <cell r="D12">
            <v>1968</v>
          </cell>
        </row>
        <row r="13">
          <cell r="D13">
            <v>1232</v>
          </cell>
        </row>
        <row r="14">
          <cell r="D14">
            <v>1907</v>
          </cell>
        </row>
        <row r="15">
          <cell r="D15">
            <v>10762</v>
          </cell>
        </row>
        <row r="16">
          <cell r="D16">
            <v>2834</v>
          </cell>
        </row>
        <row r="17">
          <cell r="D17">
            <v>2128</v>
          </cell>
        </row>
        <row r="18">
          <cell r="D18">
            <v>19755</v>
          </cell>
        </row>
        <row r="19">
          <cell r="D19">
            <v>10053</v>
          </cell>
        </row>
        <row r="20">
          <cell r="D20">
            <v>2738</v>
          </cell>
        </row>
      </sheetData>
      <sheetData sheetId="7">
        <row r="8">
          <cell r="D8">
            <v>8151</v>
          </cell>
        </row>
        <row r="9">
          <cell r="D9">
            <v>966</v>
          </cell>
        </row>
        <row r="10">
          <cell r="D10">
            <v>6461</v>
          </cell>
        </row>
        <row r="11">
          <cell r="D11">
            <v>96</v>
          </cell>
        </row>
        <row r="12">
          <cell r="D12">
            <v>379</v>
          </cell>
        </row>
        <row r="13">
          <cell r="D13">
            <v>923</v>
          </cell>
        </row>
        <row r="14">
          <cell r="D14">
            <v>1000</v>
          </cell>
        </row>
        <row r="15">
          <cell r="D15">
            <v>2747</v>
          </cell>
        </row>
        <row r="16">
          <cell r="D16">
            <v>1216</v>
          </cell>
        </row>
        <row r="17">
          <cell r="D17">
            <v>100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724</v>
          </cell>
        </row>
      </sheetData>
      <sheetData sheetId="8">
        <row r="8">
          <cell r="D8">
            <v>8728</v>
          </cell>
        </row>
        <row r="9">
          <cell r="D9">
            <v>4197</v>
          </cell>
        </row>
        <row r="10">
          <cell r="D10">
            <v>4531</v>
          </cell>
        </row>
        <row r="11">
          <cell r="D11">
            <v>106</v>
          </cell>
        </row>
        <row r="12">
          <cell r="D12">
            <v>221</v>
          </cell>
        </row>
        <row r="13">
          <cell r="D13">
            <v>167</v>
          </cell>
        </row>
        <row r="14">
          <cell r="D14">
            <v>267</v>
          </cell>
        </row>
        <row r="15">
          <cell r="D15">
            <v>3335</v>
          </cell>
        </row>
        <row r="16">
          <cell r="D16">
            <v>435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</sheetData>
      <sheetData sheetId="9">
        <row r="8">
          <cell r="D8">
            <v>657</v>
          </cell>
        </row>
        <row r="9">
          <cell r="D9">
            <v>127</v>
          </cell>
        </row>
        <row r="10">
          <cell r="D10">
            <v>387</v>
          </cell>
        </row>
        <row r="11">
          <cell r="D11">
            <v>77</v>
          </cell>
        </row>
        <row r="12">
          <cell r="D12">
            <v>82</v>
          </cell>
        </row>
        <row r="13">
          <cell r="D13">
            <v>0</v>
          </cell>
        </row>
        <row r="14">
          <cell r="D14">
            <v>129</v>
          </cell>
        </row>
        <row r="15">
          <cell r="D15">
            <v>29</v>
          </cell>
        </row>
        <row r="16">
          <cell r="D16">
            <v>70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143</v>
          </cell>
        </row>
      </sheetData>
      <sheetData sheetId="10">
        <row r="8">
          <cell r="D8">
            <v>4512</v>
          </cell>
        </row>
        <row r="9">
          <cell r="D9">
            <v>1439</v>
          </cell>
        </row>
        <row r="10">
          <cell r="D10">
            <v>3073</v>
          </cell>
        </row>
        <row r="11">
          <cell r="D11">
            <v>111</v>
          </cell>
        </row>
        <row r="12">
          <cell r="D12">
            <v>213</v>
          </cell>
        </row>
        <row r="13">
          <cell r="D13">
            <v>549</v>
          </cell>
        </row>
        <row r="14">
          <cell r="D14">
            <v>580</v>
          </cell>
        </row>
        <row r="15">
          <cell r="D15">
            <v>954</v>
          </cell>
        </row>
        <row r="16">
          <cell r="D16">
            <v>21</v>
          </cell>
        </row>
        <row r="17">
          <cell r="D17">
            <v>645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</sheetData>
      <sheetData sheetId="11">
        <row r="8">
          <cell r="D8">
            <v>21653</v>
          </cell>
        </row>
        <row r="9">
          <cell r="D9">
            <v>7768</v>
          </cell>
        </row>
        <row r="10">
          <cell r="D10">
            <v>11924</v>
          </cell>
        </row>
        <row r="11">
          <cell r="D11">
            <v>304</v>
          </cell>
        </row>
        <row r="12">
          <cell r="D12">
            <v>706</v>
          </cell>
        </row>
        <row r="13">
          <cell r="D13">
            <v>2394</v>
          </cell>
        </row>
        <row r="14">
          <cell r="D14">
            <v>1198</v>
          </cell>
        </row>
        <row r="15">
          <cell r="D15">
            <v>5223</v>
          </cell>
        </row>
        <row r="16">
          <cell r="D16">
            <v>2099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1961</v>
          </cell>
        </row>
      </sheetData>
      <sheetData sheetId="12">
        <row r="8">
          <cell r="D8">
            <v>8071</v>
          </cell>
        </row>
        <row r="9">
          <cell r="D9">
            <v>3877</v>
          </cell>
        </row>
        <row r="10">
          <cell r="D10">
            <v>4089</v>
          </cell>
        </row>
        <row r="11">
          <cell r="D11">
            <v>86</v>
          </cell>
        </row>
        <row r="12">
          <cell r="D12">
            <v>210</v>
          </cell>
        </row>
        <row r="13">
          <cell r="D13">
            <v>474</v>
          </cell>
        </row>
        <row r="14">
          <cell r="D14">
            <v>509</v>
          </cell>
        </row>
        <row r="15">
          <cell r="D15">
            <v>2299</v>
          </cell>
        </row>
        <row r="16">
          <cell r="D16">
            <v>511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105</v>
          </cell>
        </row>
      </sheetData>
      <sheetData sheetId="13">
        <row r="8">
          <cell r="D8">
            <v>24333</v>
          </cell>
        </row>
        <row r="9">
          <cell r="D9">
            <v>6050</v>
          </cell>
        </row>
        <row r="10">
          <cell r="D10">
            <v>18283</v>
          </cell>
        </row>
        <row r="11">
          <cell r="D11">
            <v>241</v>
          </cell>
        </row>
        <row r="12">
          <cell r="D12">
            <v>823</v>
          </cell>
        </row>
        <row r="13">
          <cell r="D13">
            <v>3330</v>
          </cell>
        </row>
        <row r="14">
          <cell r="D14">
            <v>2074</v>
          </cell>
        </row>
        <row r="15">
          <cell r="D15">
            <v>7962</v>
          </cell>
        </row>
        <row r="16">
          <cell r="D16">
            <v>3853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</sheetData>
      <sheetData sheetId="14">
        <row r="8">
          <cell r="D8">
            <v>77166</v>
          </cell>
        </row>
        <row r="9">
          <cell r="D9">
            <v>16650</v>
          </cell>
        </row>
        <row r="10">
          <cell r="D10">
            <v>58000</v>
          </cell>
        </row>
        <row r="11">
          <cell r="D11">
            <v>1421</v>
          </cell>
        </row>
        <row r="12">
          <cell r="D12">
            <v>2674</v>
          </cell>
        </row>
        <row r="13">
          <cell r="D13">
            <v>10921</v>
          </cell>
        </row>
        <row r="14">
          <cell r="D14">
            <v>7190</v>
          </cell>
        </row>
        <row r="15">
          <cell r="D15">
            <v>19425</v>
          </cell>
        </row>
        <row r="16">
          <cell r="D16">
            <v>16320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49</v>
          </cell>
        </row>
        <row r="20">
          <cell r="D20">
            <v>2516</v>
          </cell>
        </row>
      </sheetData>
      <sheetData sheetId="15">
        <row r="8">
          <cell r="D8">
            <v>14660</v>
          </cell>
        </row>
        <row r="9">
          <cell r="D9">
            <v>7378</v>
          </cell>
        </row>
        <row r="10">
          <cell r="D10">
            <v>7282</v>
          </cell>
        </row>
        <row r="11">
          <cell r="D11">
            <v>145</v>
          </cell>
        </row>
        <row r="12">
          <cell r="D12">
            <v>509</v>
          </cell>
        </row>
        <row r="13">
          <cell r="D13">
            <v>930</v>
          </cell>
        </row>
        <row r="14">
          <cell r="D14">
            <v>1579</v>
          </cell>
        </row>
        <row r="15">
          <cell r="D15">
            <v>3085</v>
          </cell>
        </row>
        <row r="16">
          <cell r="D16">
            <v>915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119</v>
          </cell>
        </row>
        <row r="20">
          <cell r="D20">
            <v>0</v>
          </cell>
        </row>
      </sheetData>
      <sheetData sheetId="16">
        <row r="8">
          <cell r="D8">
            <v>3314</v>
          </cell>
        </row>
        <row r="9">
          <cell r="D9">
            <v>1279</v>
          </cell>
        </row>
        <row r="10">
          <cell r="D10">
            <v>1787</v>
          </cell>
        </row>
        <row r="11">
          <cell r="D11">
            <v>67</v>
          </cell>
        </row>
        <row r="12">
          <cell r="D12">
            <v>128</v>
          </cell>
        </row>
        <row r="13">
          <cell r="D13">
            <v>188</v>
          </cell>
        </row>
        <row r="14">
          <cell r="D14">
            <v>280</v>
          </cell>
        </row>
        <row r="15">
          <cell r="D15">
            <v>671</v>
          </cell>
        </row>
        <row r="16">
          <cell r="D16">
            <v>80</v>
          </cell>
        </row>
        <row r="17">
          <cell r="D17">
            <v>373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248</v>
          </cell>
        </row>
      </sheetData>
      <sheetData sheetId="17">
        <row r="8">
          <cell r="D8">
            <v>18919</v>
          </cell>
        </row>
        <row r="9">
          <cell r="D9">
            <v>11311</v>
          </cell>
        </row>
        <row r="10">
          <cell r="D10">
            <v>7608</v>
          </cell>
        </row>
        <row r="11">
          <cell r="D11">
            <v>149</v>
          </cell>
        </row>
        <row r="12">
          <cell r="D12">
            <v>310</v>
          </cell>
        </row>
        <row r="13">
          <cell r="D13">
            <v>1199</v>
          </cell>
        </row>
        <row r="14">
          <cell r="D14">
            <v>411</v>
          </cell>
        </row>
        <row r="15">
          <cell r="D15">
            <v>4153</v>
          </cell>
        </row>
        <row r="16">
          <cell r="D16">
            <v>1386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</sheetData>
      <sheetData sheetId="18">
        <row r="8">
          <cell r="D8">
            <v>10451</v>
          </cell>
        </row>
        <row r="9">
          <cell r="D9">
            <v>4145</v>
          </cell>
        </row>
        <row r="10">
          <cell r="D10">
            <v>6306</v>
          </cell>
        </row>
        <row r="11">
          <cell r="D11">
            <v>154</v>
          </cell>
        </row>
        <row r="12">
          <cell r="D12">
            <v>346</v>
          </cell>
        </row>
        <row r="13">
          <cell r="D13">
            <v>222</v>
          </cell>
        </row>
        <row r="14">
          <cell r="D14">
            <v>755</v>
          </cell>
        </row>
        <row r="15">
          <cell r="D15">
            <v>3459</v>
          </cell>
        </row>
        <row r="16">
          <cell r="D16">
            <v>1370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</sheetData>
      <sheetData sheetId="19">
        <row r="8">
          <cell r="D8">
            <v>5363</v>
          </cell>
        </row>
        <row r="9">
          <cell r="D9">
            <v>1083</v>
          </cell>
        </row>
        <row r="10">
          <cell r="D10">
            <v>4280</v>
          </cell>
        </row>
        <row r="11">
          <cell r="D11">
            <v>0</v>
          </cell>
        </row>
        <row r="12">
          <cell r="D12">
            <v>162</v>
          </cell>
        </row>
        <row r="13">
          <cell r="D13">
            <v>51</v>
          </cell>
        </row>
        <row r="14">
          <cell r="D14">
            <v>371</v>
          </cell>
        </row>
        <row r="15">
          <cell r="D15">
            <v>3558</v>
          </cell>
        </row>
        <row r="16">
          <cell r="D16">
            <v>138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</sheetData>
      <sheetData sheetId="20">
        <row r="8">
          <cell r="D8">
            <v>6560</v>
          </cell>
        </row>
        <row r="9">
          <cell r="D9">
            <v>2399</v>
          </cell>
        </row>
        <row r="10">
          <cell r="D10">
            <v>4161</v>
          </cell>
        </row>
        <row r="11">
          <cell r="D11">
            <v>69</v>
          </cell>
        </row>
        <row r="12">
          <cell r="D12">
            <v>99</v>
          </cell>
        </row>
        <row r="13">
          <cell r="D13">
            <v>399</v>
          </cell>
        </row>
        <row r="14">
          <cell r="D14">
            <v>217</v>
          </cell>
        </row>
        <row r="15">
          <cell r="D15">
            <v>2713</v>
          </cell>
        </row>
        <row r="16">
          <cell r="D16">
            <v>660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4</v>
          </cell>
        </row>
        <row r="20">
          <cell r="D2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Fußnoten"/>
      <sheetName val="Erläuterungen"/>
      <sheetName val="D"/>
      <sheetName val="Quoten D"/>
      <sheetName val="BW"/>
      <sheetName val="BY"/>
      <sheetName val="BE"/>
      <sheetName val="BB"/>
      <sheetName val="HB"/>
      <sheetName val="HH"/>
      <sheetName val="HE"/>
      <sheetName val="MV"/>
      <sheetName val="NI"/>
      <sheetName val="NW"/>
      <sheetName val="RP"/>
      <sheetName val="SL"/>
      <sheetName val="SN"/>
      <sheetName val="ST"/>
      <sheetName val="SH"/>
      <sheetName val="TH"/>
    </sheetNames>
    <sheetDataSet>
      <sheetData sheetId="0"/>
      <sheetData sheetId="1"/>
      <sheetData sheetId="2"/>
      <sheetData sheetId="3"/>
      <sheetData sheetId="4">
        <row r="5">
          <cell r="I5">
            <v>7361885</v>
          </cell>
          <cell r="J5"/>
        </row>
      </sheetData>
      <sheetData sheetId="5">
        <row r="8">
          <cell r="D8">
            <v>49659</v>
          </cell>
        </row>
      </sheetData>
      <sheetData sheetId="6">
        <row r="8">
          <cell r="D8">
            <v>55283</v>
          </cell>
        </row>
      </sheetData>
      <sheetData sheetId="7">
        <row r="8">
          <cell r="D8">
            <v>8151</v>
          </cell>
        </row>
      </sheetData>
      <sheetData sheetId="8">
        <row r="8">
          <cell r="D8">
            <v>8728</v>
          </cell>
        </row>
      </sheetData>
      <sheetData sheetId="9">
        <row r="8">
          <cell r="D8">
            <v>657</v>
          </cell>
        </row>
      </sheetData>
      <sheetData sheetId="10">
        <row r="8">
          <cell r="D8">
            <v>4512</v>
          </cell>
        </row>
      </sheetData>
      <sheetData sheetId="11">
        <row r="8">
          <cell r="D8">
            <v>21653</v>
          </cell>
        </row>
      </sheetData>
      <sheetData sheetId="12">
        <row r="8">
          <cell r="D8">
            <v>8071</v>
          </cell>
        </row>
      </sheetData>
      <sheetData sheetId="13">
        <row r="8">
          <cell r="D8">
            <v>24333</v>
          </cell>
        </row>
      </sheetData>
      <sheetData sheetId="14">
        <row r="8">
          <cell r="D8">
            <v>77166</v>
          </cell>
        </row>
      </sheetData>
      <sheetData sheetId="15">
        <row r="8">
          <cell r="D8">
            <v>14660</v>
          </cell>
        </row>
      </sheetData>
      <sheetData sheetId="16">
        <row r="8">
          <cell r="D8">
            <v>3314</v>
          </cell>
        </row>
      </sheetData>
      <sheetData sheetId="17">
        <row r="8">
          <cell r="D8">
            <v>18919</v>
          </cell>
        </row>
      </sheetData>
      <sheetData sheetId="18">
        <row r="8">
          <cell r="D8">
            <v>10451</v>
          </cell>
        </row>
      </sheetData>
      <sheetData sheetId="19">
        <row r="8">
          <cell r="D8">
            <v>5363</v>
          </cell>
        </row>
      </sheetData>
      <sheetData sheetId="20">
        <row r="8">
          <cell r="D8">
            <v>6560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2971</v>
          </cell>
        </row>
      </sheetData>
      <sheetData sheetId="10"/>
      <sheetData sheetId="11"/>
      <sheetData sheetId="12">
        <row r="4">
          <cell r="J4">
            <v>1137338</v>
          </cell>
        </row>
      </sheetData>
      <sheetData sheetId="13">
        <row r="7">
          <cell r="D7">
            <v>20109</v>
          </cell>
          <cell r="F7">
            <v>11902</v>
          </cell>
          <cell r="H7">
            <v>7293</v>
          </cell>
        </row>
        <row r="8">
          <cell r="D8">
            <v>11475</v>
          </cell>
          <cell r="E8"/>
          <cell r="F8">
            <v>6698</v>
          </cell>
          <cell r="G8"/>
          <cell r="H8">
            <v>4772</v>
          </cell>
          <cell r="I8"/>
          <cell r="J8">
            <v>5</v>
          </cell>
          <cell r="K8"/>
          <cell r="L8"/>
          <cell r="M8"/>
          <cell r="O8"/>
          <cell r="P8">
            <v>1118</v>
          </cell>
          <cell r="Q8"/>
          <cell r="R8">
            <v>638</v>
          </cell>
          <cell r="S8"/>
          <cell r="T8"/>
          <cell r="U8"/>
          <cell r="V8"/>
          <cell r="W8"/>
        </row>
        <row r="10">
          <cell r="D10">
            <v>246</v>
          </cell>
          <cell r="E10"/>
          <cell r="F10">
            <v>110</v>
          </cell>
          <cell r="G10"/>
          <cell r="H10">
            <v>49</v>
          </cell>
          <cell r="I10"/>
          <cell r="J10">
            <v>35</v>
          </cell>
          <cell r="K10">
            <v>51</v>
          </cell>
          <cell r="L10"/>
          <cell r="M10">
            <v>1</v>
          </cell>
          <cell r="O10"/>
          <cell r="P10">
            <v>9</v>
          </cell>
          <cell r="Q10"/>
          <cell r="R10">
            <v>6</v>
          </cell>
          <cell r="S10"/>
          <cell r="T10"/>
          <cell r="U10">
            <v>2</v>
          </cell>
          <cell r="V10"/>
          <cell r="W10"/>
        </row>
        <row r="11">
          <cell r="D11">
            <v>961</v>
          </cell>
          <cell r="E11"/>
          <cell r="F11">
            <v>388</v>
          </cell>
          <cell r="G11"/>
          <cell r="H11">
            <v>208</v>
          </cell>
          <cell r="I11"/>
          <cell r="J11">
            <v>207</v>
          </cell>
          <cell r="K11">
            <v>158</v>
          </cell>
          <cell r="L11"/>
          <cell r="M11"/>
          <cell r="O11"/>
          <cell r="P11">
            <v>15</v>
          </cell>
          <cell r="Q11"/>
          <cell r="R11">
            <v>12</v>
          </cell>
          <cell r="S11"/>
          <cell r="T11">
            <v>1</v>
          </cell>
          <cell r="U11">
            <v>3</v>
          </cell>
          <cell r="V11"/>
          <cell r="W11"/>
        </row>
        <row r="12">
          <cell r="D12">
            <v>1970</v>
          </cell>
          <cell r="E12"/>
          <cell r="F12">
            <v>1503</v>
          </cell>
          <cell r="G12"/>
          <cell r="H12">
            <v>424</v>
          </cell>
          <cell r="I12"/>
          <cell r="J12">
            <v>5</v>
          </cell>
          <cell r="K12">
            <v>38</v>
          </cell>
          <cell r="L12"/>
          <cell r="M12"/>
          <cell r="O12"/>
          <cell r="P12">
            <v>457</v>
          </cell>
          <cell r="Q12"/>
          <cell r="R12">
            <v>106</v>
          </cell>
          <cell r="S12"/>
          <cell r="T12">
            <v>1</v>
          </cell>
          <cell r="U12">
            <v>26</v>
          </cell>
          <cell r="V12"/>
          <cell r="W12"/>
        </row>
        <row r="13">
          <cell r="D13">
            <v>658</v>
          </cell>
          <cell r="E13"/>
          <cell r="F13">
            <v>318</v>
          </cell>
          <cell r="G13"/>
          <cell r="H13">
            <v>146</v>
          </cell>
          <cell r="I13"/>
          <cell r="J13">
            <v>129</v>
          </cell>
          <cell r="K13">
            <v>64</v>
          </cell>
          <cell r="L13"/>
          <cell r="M13">
            <v>1</v>
          </cell>
          <cell r="O13"/>
          <cell r="P13">
            <v>21</v>
          </cell>
          <cell r="Q13"/>
          <cell r="R13">
            <v>14</v>
          </cell>
          <cell r="S13"/>
          <cell r="T13">
            <v>3</v>
          </cell>
          <cell r="U13">
            <v>1</v>
          </cell>
          <cell r="V13"/>
          <cell r="W13"/>
        </row>
        <row r="14">
          <cell r="D14">
            <v>835</v>
          </cell>
          <cell r="E14"/>
          <cell r="F14">
            <v>429</v>
          </cell>
          <cell r="G14"/>
          <cell r="H14">
            <v>250</v>
          </cell>
          <cell r="I14"/>
          <cell r="J14">
            <v>71</v>
          </cell>
          <cell r="K14">
            <v>85</v>
          </cell>
          <cell r="L14"/>
          <cell r="M14"/>
          <cell r="O14"/>
          <cell r="P14">
            <v>85</v>
          </cell>
          <cell r="Q14"/>
          <cell r="R14">
            <v>30</v>
          </cell>
          <cell r="S14"/>
          <cell r="T14">
            <v>5</v>
          </cell>
          <cell r="U14">
            <v>1</v>
          </cell>
          <cell r="V14"/>
          <cell r="W14"/>
        </row>
        <row r="15">
          <cell r="D15">
            <v>3964</v>
          </cell>
          <cell r="E15"/>
          <cell r="F15">
            <v>2456</v>
          </cell>
          <cell r="G15"/>
          <cell r="H15">
            <v>1444</v>
          </cell>
          <cell r="I15"/>
          <cell r="J15">
            <v>36</v>
          </cell>
          <cell r="K15">
            <v>28</v>
          </cell>
          <cell r="L15"/>
          <cell r="M15"/>
          <cell r="O15"/>
          <cell r="P15">
            <v>271</v>
          </cell>
          <cell r="Q15"/>
          <cell r="R15">
            <v>135</v>
          </cell>
          <cell r="S15"/>
          <cell r="T15">
            <v>3</v>
          </cell>
          <cell r="U15">
            <v>2</v>
          </cell>
          <cell r="V15"/>
          <cell r="W15"/>
        </row>
        <row r="16">
          <cell r="D16">
            <v>0</v>
          </cell>
          <cell r="E16"/>
          <cell r="F16"/>
          <cell r="G16"/>
          <cell r="H16"/>
          <cell r="I16"/>
          <cell r="J16"/>
          <cell r="K16"/>
          <cell r="L16"/>
          <cell r="M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D17">
            <v>0</v>
          </cell>
          <cell r="E17"/>
          <cell r="F17"/>
          <cell r="G17"/>
          <cell r="H17"/>
          <cell r="I17"/>
          <cell r="J17"/>
          <cell r="K17"/>
          <cell r="L17"/>
          <cell r="M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D18">
            <v>0</v>
          </cell>
          <cell r="E18"/>
          <cell r="F18"/>
          <cell r="G18"/>
          <cell r="H18"/>
          <cell r="I18"/>
          <cell r="J18"/>
          <cell r="K18"/>
          <cell r="L18"/>
          <cell r="M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D19">
            <v>0</v>
          </cell>
          <cell r="E19"/>
          <cell r="F19"/>
          <cell r="G19"/>
          <cell r="H19"/>
          <cell r="I19"/>
          <cell r="J19"/>
          <cell r="K19"/>
          <cell r="L19"/>
          <cell r="M19"/>
          <cell r="O19"/>
          <cell r="P19"/>
          <cell r="Q19"/>
          <cell r="R19"/>
          <cell r="S19"/>
          <cell r="T19"/>
          <cell r="U19"/>
          <cell r="V19"/>
          <cell r="W19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691</v>
          </cell>
        </row>
      </sheetData>
      <sheetData sheetId="10"/>
      <sheetData sheetId="11"/>
      <sheetData sheetId="12">
        <row r="4">
          <cell r="J4">
            <v>302292</v>
          </cell>
        </row>
      </sheetData>
      <sheetData sheetId="13">
        <row r="7">
          <cell r="D7">
            <v>16689</v>
          </cell>
        </row>
        <row r="8">
          <cell r="E8">
            <v>0</v>
          </cell>
          <cell r="F8">
            <v>1271</v>
          </cell>
          <cell r="G8">
            <v>1425</v>
          </cell>
          <cell r="H8">
            <v>0</v>
          </cell>
          <cell r="I8">
            <v>0</v>
          </cell>
          <cell r="J8">
            <v>0</v>
          </cell>
          <cell r="K8">
            <v>3</v>
          </cell>
          <cell r="L8">
            <v>2414</v>
          </cell>
          <cell r="M8">
            <v>6</v>
          </cell>
          <cell r="O8" t="str">
            <v xml:space="preserve">                 -  </v>
          </cell>
          <cell r="P8">
            <v>225</v>
          </cell>
          <cell r="Q8">
            <v>301</v>
          </cell>
          <cell r="R8" t="str">
            <v xml:space="preserve">                 -  </v>
          </cell>
          <cell r="S8" t="str">
            <v xml:space="preserve">                 -  </v>
          </cell>
          <cell r="T8" t="str">
            <v xml:space="preserve">                 -  </v>
          </cell>
          <cell r="U8" t="str">
            <v xml:space="preserve">                 -  </v>
          </cell>
          <cell r="V8">
            <v>361</v>
          </cell>
          <cell r="W8" t="str">
            <v xml:space="preserve">                 -  </v>
          </cell>
        </row>
        <row r="10">
          <cell r="E10">
            <v>0</v>
          </cell>
          <cell r="F10">
            <v>70</v>
          </cell>
          <cell r="G10">
            <v>36</v>
          </cell>
          <cell r="H10">
            <v>0</v>
          </cell>
          <cell r="I10">
            <v>0</v>
          </cell>
          <cell r="J10">
            <v>0</v>
          </cell>
          <cell r="K10">
            <v>43</v>
          </cell>
          <cell r="L10">
            <v>70</v>
          </cell>
          <cell r="M10">
            <v>1</v>
          </cell>
          <cell r="O10">
            <v>0</v>
          </cell>
          <cell r="P10">
            <v>7</v>
          </cell>
          <cell r="Q10">
            <v>2</v>
          </cell>
          <cell r="R10">
            <v>0</v>
          </cell>
          <cell r="S10">
            <v>0</v>
          </cell>
          <cell r="T10">
            <v>0</v>
          </cell>
          <cell r="U10">
            <v>3</v>
          </cell>
          <cell r="V10">
            <v>5</v>
          </cell>
          <cell r="W10">
            <v>0</v>
          </cell>
        </row>
        <row r="11">
          <cell r="E11">
            <v>0</v>
          </cell>
          <cell r="F11">
            <v>174</v>
          </cell>
          <cell r="G11">
            <v>100</v>
          </cell>
          <cell r="H11">
            <v>0</v>
          </cell>
          <cell r="I11">
            <v>0</v>
          </cell>
          <cell r="J11">
            <v>0</v>
          </cell>
          <cell r="K11">
            <v>62</v>
          </cell>
          <cell r="L11">
            <v>164</v>
          </cell>
          <cell r="M11">
            <v>2</v>
          </cell>
          <cell r="O11">
            <v>0</v>
          </cell>
          <cell r="P11">
            <v>15</v>
          </cell>
          <cell r="Q11">
            <v>14</v>
          </cell>
          <cell r="R11">
            <v>0</v>
          </cell>
          <cell r="S11">
            <v>0</v>
          </cell>
          <cell r="T11">
            <v>0</v>
          </cell>
          <cell r="U11">
            <v>3</v>
          </cell>
          <cell r="V11">
            <v>12</v>
          </cell>
          <cell r="W11">
            <v>1</v>
          </cell>
        </row>
        <row r="12">
          <cell r="E12">
            <v>0</v>
          </cell>
          <cell r="F12">
            <v>1859</v>
          </cell>
          <cell r="G12">
            <v>453</v>
          </cell>
          <cell r="H12">
            <v>0</v>
          </cell>
          <cell r="I12">
            <v>0</v>
          </cell>
          <cell r="J12">
            <v>0</v>
          </cell>
          <cell r="K12">
            <v>40</v>
          </cell>
          <cell r="L12">
            <v>674</v>
          </cell>
          <cell r="M12">
            <v>1</v>
          </cell>
          <cell r="O12">
            <v>0</v>
          </cell>
          <cell r="P12">
            <v>266</v>
          </cell>
          <cell r="Q12">
            <v>68</v>
          </cell>
          <cell r="R12">
            <v>0</v>
          </cell>
          <cell r="S12">
            <v>0</v>
          </cell>
          <cell r="T12">
            <v>0</v>
          </cell>
          <cell r="U12">
            <v>4</v>
          </cell>
          <cell r="V12">
            <v>67</v>
          </cell>
          <cell r="W12">
            <v>0</v>
          </cell>
        </row>
        <row r="13">
          <cell r="E13">
            <v>0</v>
          </cell>
          <cell r="F13">
            <v>740</v>
          </cell>
          <cell r="G13">
            <v>326</v>
          </cell>
          <cell r="H13">
            <v>0</v>
          </cell>
          <cell r="I13">
            <v>0</v>
          </cell>
          <cell r="J13">
            <v>0</v>
          </cell>
          <cell r="K13">
            <v>136</v>
          </cell>
          <cell r="L13">
            <v>509</v>
          </cell>
          <cell r="M13">
            <v>1</v>
          </cell>
          <cell r="O13">
            <v>0</v>
          </cell>
          <cell r="P13">
            <v>61</v>
          </cell>
          <cell r="Q13">
            <v>31</v>
          </cell>
          <cell r="R13">
            <v>0</v>
          </cell>
          <cell r="S13">
            <v>0</v>
          </cell>
          <cell r="T13">
            <v>0</v>
          </cell>
          <cell r="U13">
            <v>2</v>
          </cell>
          <cell r="V13">
            <v>28</v>
          </cell>
          <cell r="W13">
            <v>0</v>
          </cell>
        </row>
        <row r="14">
          <cell r="E14">
            <v>0</v>
          </cell>
          <cell r="F14">
            <v>733</v>
          </cell>
          <cell r="G14">
            <v>279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305</v>
          </cell>
          <cell r="M14">
            <v>1</v>
          </cell>
          <cell r="O14">
            <v>0</v>
          </cell>
          <cell r="P14">
            <v>167</v>
          </cell>
          <cell r="Q14">
            <v>67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54</v>
          </cell>
          <cell r="W14">
            <v>0</v>
          </cell>
        </row>
        <row r="15">
          <cell r="E15">
            <v>0</v>
          </cell>
          <cell r="F15">
            <v>911</v>
          </cell>
          <cell r="G15">
            <v>1078</v>
          </cell>
          <cell r="H15">
            <v>0</v>
          </cell>
          <cell r="I15">
            <v>0</v>
          </cell>
          <cell r="J15">
            <v>0</v>
          </cell>
          <cell r="K15">
            <v>93</v>
          </cell>
          <cell r="L15">
            <v>1881</v>
          </cell>
          <cell r="M15">
            <v>8</v>
          </cell>
          <cell r="O15">
            <v>0</v>
          </cell>
          <cell r="P15">
            <v>70</v>
          </cell>
          <cell r="Q15">
            <v>77</v>
          </cell>
          <cell r="R15">
            <v>0</v>
          </cell>
          <cell r="S15">
            <v>0</v>
          </cell>
          <cell r="T15">
            <v>0</v>
          </cell>
          <cell r="U15">
            <v>2</v>
          </cell>
          <cell r="V15">
            <v>103</v>
          </cell>
          <cell r="W15">
            <v>0</v>
          </cell>
        </row>
        <row r="16">
          <cell r="E16">
            <v>0</v>
          </cell>
          <cell r="F16">
            <v>199</v>
          </cell>
          <cell r="G16">
            <v>125</v>
          </cell>
          <cell r="H16">
            <v>0</v>
          </cell>
          <cell r="I16">
            <v>0</v>
          </cell>
          <cell r="J16">
            <v>0</v>
          </cell>
          <cell r="K16">
            <v>89</v>
          </cell>
          <cell r="L16">
            <v>273</v>
          </cell>
          <cell r="M16">
            <v>2</v>
          </cell>
          <cell r="O16">
            <v>0</v>
          </cell>
          <cell r="P16">
            <v>15</v>
          </cell>
          <cell r="Q16">
            <v>5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16</v>
          </cell>
          <cell r="W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 t="str">
            <v xml:space="preserve">                 -  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O18">
            <v>0</v>
          </cell>
          <cell r="P18" t="str">
            <v xml:space="preserve">                 -  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E19">
            <v>0</v>
          </cell>
          <cell r="F19">
            <v>45</v>
          </cell>
          <cell r="G19">
            <v>27</v>
          </cell>
          <cell r="H19">
            <v>0</v>
          </cell>
          <cell r="I19">
            <v>0</v>
          </cell>
          <cell r="J19">
            <v>0</v>
          </cell>
          <cell r="K19">
            <v>15</v>
          </cell>
          <cell r="L19">
            <v>44</v>
          </cell>
          <cell r="M19">
            <v>1</v>
          </cell>
          <cell r="O19">
            <v>0</v>
          </cell>
          <cell r="P19">
            <v>2</v>
          </cell>
          <cell r="Q19">
            <v>2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 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905</v>
          </cell>
        </row>
      </sheetData>
      <sheetData sheetId="10"/>
      <sheetData sheetId="11"/>
      <sheetData sheetId="12">
        <row r="4">
          <cell r="J4">
            <v>217970</v>
          </cell>
        </row>
      </sheetData>
      <sheetData sheetId="13">
        <row r="7">
          <cell r="D7">
            <v>8361</v>
          </cell>
        </row>
        <row r="8">
          <cell r="E8"/>
          <cell r="F8">
            <v>983</v>
          </cell>
          <cell r="G8">
            <v>823</v>
          </cell>
          <cell r="H8">
            <v>0</v>
          </cell>
          <cell r="I8">
            <v>1070</v>
          </cell>
          <cell r="J8">
            <v>0</v>
          </cell>
          <cell r="K8">
            <v>3</v>
          </cell>
          <cell r="L8">
            <v>106</v>
          </cell>
          <cell r="M8">
            <v>11</v>
          </cell>
          <cell r="O8"/>
          <cell r="P8">
            <v>26</v>
          </cell>
          <cell r="Q8">
            <v>31</v>
          </cell>
          <cell r="R8">
            <v>0</v>
          </cell>
          <cell r="S8">
            <v>23</v>
          </cell>
          <cell r="T8">
            <v>0</v>
          </cell>
          <cell r="U8">
            <v>0</v>
          </cell>
          <cell r="V8">
            <v>4</v>
          </cell>
          <cell r="W8">
            <v>0</v>
          </cell>
        </row>
        <row r="10">
          <cell r="E10"/>
          <cell r="F10">
            <v>104</v>
          </cell>
          <cell r="G10">
            <v>46</v>
          </cell>
          <cell r="H10">
            <v>0</v>
          </cell>
          <cell r="I10">
            <v>19</v>
          </cell>
          <cell r="J10">
            <v>0</v>
          </cell>
          <cell r="K10">
            <v>23</v>
          </cell>
          <cell r="L10">
            <v>19</v>
          </cell>
          <cell r="M10">
            <v>1</v>
          </cell>
          <cell r="O10"/>
          <cell r="P10">
            <v>1</v>
          </cell>
          <cell r="Q10">
            <v>2</v>
          </cell>
          <cell r="R10">
            <v>0</v>
          </cell>
          <cell r="S10">
            <v>0</v>
          </cell>
          <cell r="T10">
            <v>0</v>
          </cell>
          <cell r="U10">
            <v>1</v>
          </cell>
          <cell r="V10">
            <v>0</v>
          </cell>
          <cell r="W10">
            <v>0</v>
          </cell>
        </row>
        <row r="11">
          <cell r="E11"/>
          <cell r="F11">
            <v>144</v>
          </cell>
          <cell r="G11">
            <v>83</v>
          </cell>
          <cell r="H11">
            <v>0</v>
          </cell>
          <cell r="I11">
            <v>79</v>
          </cell>
          <cell r="J11">
            <v>0</v>
          </cell>
          <cell r="K11">
            <v>79</v>
          </cell>
          <cell r="L11">
            <v>30</v>
          </cell>
          <cell r="M11">
            <v>1</v>
          </cell>
          <cell r="O11"/>
          <cell r="P11">
            <v>1</v>
          </cell>
          <cell r="Q11">
            <v>3</v>
          </cell>
          <cell r="R11">
            <v>0</v>
          </cell>
          <cell r="S11">
            <v>1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E12"/>
          <cell r="F12">
            <v>488</v>
          </cell>
          <cell r="G12">
            <v>205</v>
          </cell>
          <cell r="H12">
            <v>0</v>
          </cell>
          <cell r="I12">
            <v>88</v>
          </cell>
          <cell r="J12">
            <v>0</v>
          </cell>
          <cell r="K12">
            <v>15</v>
          </cell>
          <cell r="L12">
            <v>39</v>
          </cell>
          <cell r="M12">
            <v>2</v>
          </cell>
          <cell r="O12"/>
          <cell r="P12">
            <v>19</v>
          </cell>
          <cell r="Q12">
            <v>9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3</v>
          </cell>
          <cell r="W12">
            <v>0</v>
          </cell>
        </row>
        <row r="13">
          <cell r="E13"/>
          <cell r="F13">
            <v>293</v>
          </cell>
          <cell r="G13">
            <v>177</v>
          </cell>
          <cell r="H13">
            <v>0</v>
          </cell>
          <cell r="I13">
            <v>138</v>
          </cell>
          <cell r="J13">
            <v>0</v>
          </cell>
          <cell r="K13">
            <v>137</v>
          </cell>
          <cell r="L13">
            <v>83</v>
          </cell>
          <cell r="M13">
            <v>3</v>
          </cell>
          <cell r="O13"/>
          <cell r="P13">
            <v>10</v>
          </cell>
          <cell r="Q13">
            <v>1</v>
          </cell>
          <cell r="R13">
            <v>0</v>
          </cell>
          <cell r="S13">
            <v>1</v>
          </cell>
          <cell r="T13">
            <v>0</v>
          </cell>
          <cell r="U13">
            <v>0</v>
          </cell>
          <cell r="V13">
            <v>1</v>
          </cell>
          <cell r="W13">
            <v>0</v>
          </cell>
        </row>
        <row r="14">
          <cell r="E14"/>
          <cell r="F14">
            <v>160</v>
          </cell>
          <cell r="G14">
            <v>85</v>
          </cell>
          <cell r="H14">
            <v>0</v>
          </cell>
          <cell r="I14">
            <v>45</v>
          </cell>
          <cell r="J14">
            <v>0</v>
          </cell>
          <cell r="K14">
            <v>19</v>
          </cell>
          <cell r="L14">
            <v>2</v>
          </cell>
          <cell r="M14">
            <v>5</v>
          </cell>
          <cell r="O14"/>
          <cell r="P14">
            <v>5</v>
          </cell>
          <cell r="Q14">
            <v>3</v>
          </cell>
          <cell r="R14">
            <v>0</v>
          </cell>
          <cell r="S14">
            <v>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E15"/>
          <cell r="F15">
            <v>690</v>
          </cell>
          <cell r="G15">
            <v>640</v>
          </cell>
          <cell r="H15">
            <v>0</v>
          </cell>
          <cell r="I15">
            <v>1002</v>
          </cell>
          <cell r="J15">
            <v>0</v>
          </cell>
          <cell r="K15">
            <v>124</v>
          </cell>
          <cell r="L15">
            <v>263</v>
          </cell>
          <cell r="M15">
            <v>34</v>
          </cell>
          <cell r="O15"/>
          <cell r="P15">
            <v>7</v>
          </cell>
          <cell r="Q15">
            <v>5</v>
          </cell>
          <cell r="R15">
            <v>0</v>
          </cell>
          <cell r="S15">
            <v>10</v>
          </cell>
          <cell r="T15">
            <v>0</v>
          </cell>
          <cell r="U15">
            <v>1</v>
          </cell>
          <cell r="V15">
            <v>5</v>
          </cell>
          <cell r="W15">
            <v>2</v>
          </cell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E17"/>
          <cell r="F17"/>
          <cell r="G17"/>
          <cell r="H17"/>
          <cell r="I17"/>
          <cell r="J17"/>
          <cell r="K17"/>
          <cell r="L17"/>
          <cell r="M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E18"/>
          <cell r="F18"/>
          <cell r="G18"/>
          <cell r="H18"/>
          <cell r="I18"/>
          <cell r="J18"/>
          <cell r="K18"/>
          <cell r="L18"/>
          <cell r="M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O19"/>
          <cell r="P19"/>
          <cell r="Q19"/>
          <cell r="R19"/>
          <cell r="S19"/>
          <cell r="T19"/>
          <cell r="U19"/>
          <cell r="V19"/>
          <cell r="W19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73</v>
          </cell>
        </row>
      </sheetData>
      <sheetData sheetId="10"/>
      <sheetData sheetId="11"/>
      <sheetData sheetId="12">
        <row r="4">
          <cell r="J4">
            <v>56848</v>
          </cell>
        </row>
      </sheetData>
      <sheetData sheetId="13">
        <row r="7">
          <cell r="D7">
            <v>3632</v>
          </cell>
        </row>
        <row r="8">
          <cell r="E8"/>
          <cell r="F8">
            <v>342</v>
          </cell>
          <cell r="G8"/>
          <cell r="H8"/>
          <cell r="I8"/>
          <cell r="J8"/>
          <cell r="K8">
            <v>2</v>
          </cell>
          <cell r="L8">
            <v>1920</v>
          </cell>
          <cell r="M8"/>
          <cell r="O8"/>
          <cell r="P8">
            <v>97</v>
          </cell>
          <cell r="Q8"/>
          <cell r="R8"/>
          <cell r="S8"/>
          <cell r="T8"/>
          <cell r="U8">
            <v>1</v>
          </cell>
          <cell r="V8">
            <v>403</v>
          </cell>
          <cell r="W8"/>
        </row>
        <row r="10">
          <cell r="E10"/>
          <cell r="F10">
            <v>16</v>
          </cell>
          <cell r="G10"/>
          <cell r="H10"/>
          <cell r="I10"/>
          <cell r="J10"/>
          <cell r="K10">
            <v>2</v>
          </cell>
          <cell r="L10">
            <v>20</v>
          </cell>
          <cell r="M10"/>
          <cell r="O10"/>
          <cell r="P10">
            <v>2</v>
          </cell>
          <cell r="Q10"/>
          <cell r="R10"/>
          <cell r="S10"/>
          <cell r="T10"/>
          <cell r="U10"/>
          <cell r="V10">
            <v>4</v>
          </cell>
          <cell r="W10"/>
        </row>
        <row r="11">
          <cell r="E11"/>
          <cell r="F11">
            <v>18</v>
          </cell>
          <cell r="G11"/>
          <cell r="H11"/>
          <cell r="I11"/>
          <cell r="J11"/>
          <cell r="K11">
            <v>6</v>
          </cell>
          <cell r="L11">
            <v>39</v>
          </cell>
          <cell r="M11"/>
          <cell r="O11"/>
          <cell r="P11">
            <v>1</v>
          </cell>
          <cell r="Q11"/>
          <cell r="R11"/>
          <cell r="S11"/>
          <cell r="T11"/>
          <cell r="U11"/>
          <cell r="V11">
            <v>4</v>
          </cell>
          <cell r="W11"/>
        </row>
        <row r="12">
          <cell r="E12"/>
          <cell r="F12">
            <v>27</v>
          </cell>
          <cell r="G12"/>
          <cell r="H12"/>
          <cell r="I12"/>
          <cell r="J12"/>
          <cell r="K12"/>
          <cell r="L12">
            <v>59</v>
          </cell>
          <cell r="M12"/>
          <cell r="O12"/>
          <cell r="P12">
            <v>6</v>
          </cell>
          <cell r="Q12"/>
          <cell r="R12"/>
          <cell r="S12"/>
          <cell r="T12"/>
          <cell r="U12"/>
          <cell r="V12">
            <v>9</v>
          </cell>
          <cell r="W12"/>
        </row>
        <row r="13">
          <cell r="E13"/>
          <cell r="F13">
            <v>16</v>
          </cell>
          <cell r="G13"/>
          <cell r="H13"/>
          <cell r="I13"/>
          <cell r="J13"/>
          <cell r="K13">
            <v>2</v>
          </cell>
          <cell r="L13">
            <v>38</v>
          </cell>
          <cell r="M13"/>
          <cell r="O13"/>
          <cell r="P13">
            <v>3</v>
          </cell>
          <cell r="Q13"/>
          <cell r="R13"/>
          <cell r="S13"/>
          <cell r="T13"/>
          <cell r="U13"/>
          <cell r="V13"/>
          <cell r="W13"/>
        </row>
        <row r="14">
          <cell r="E14">
            <v>1</v>
          </cell>
          <cell r="F14">
            <v>401</v>
          </cell>
          <cell r="G14"/>
          <cell r="H14"/>
          <cell r="I14"/>
          <cell r="J14"/>
          <cell r="K14">
            <v>89</v>
          </cell>
          <cell r="L14">
            <v>312</v>
          </cell>
          <cell r="M14"/>
          <cell r="O14"/>
          <cell r="P14">
            <v>97</v>
          </cell>
          <cell r="Q14"/>
          <cell r="R14"/>
          <cell r="S14"/>
          <cell r="T14"/>
          <cell r="U14">
            <v>22</v>
          </cell>
          <cell r="V14">
            <v>60</v>
          </cell>
          <cell r="W14"/>
        </row>
        <row r="15">
          <cell r="E15"/>
          <cell r="F15">
            <v>62</v>
          </cell>
          <cell r="G15"/>
          <cell r="H15"/>
          <cell r="I15"/>
          <cell r="J15"/>
          <cell r="K15"/>
          <cell r="L15">
            <v>260</v>
          </cell>
          <cell r="M15"/>
          <cell r="O15"/>
          <cell r="P15">
            <v>3</v>
          </cell>
          <cell r="Q15"/>
          <cell r="R15"/>
          <cell r="S15"/>
          <cell r="T15"/>
          <cell r="U15"/>
          <cell r="V15">
            <v>16</v>
          </cell>
          <cell r="W15"/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E17"/>
          <cell r="F17"/>
          <cell r="G17"/>
          <cell r="H17"/>
          <cell r="I17"/>
          <cell r="J17"/>
          <cell r="K17"/>
          <cell r="L17"/>
          <cell r="M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E18"/>
          <cell r="F18"/>
          <cell r="G18"/>
          <cell r="H18"/>
          <cell r="I18"/>
          <cell r="J18"/>
          <cell r="K18"/>
          <cell r="L18"/>
          <cell r="M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O19"/>
          <cell r="P19"/>
          <cell r="Q19"/>
          <cell r="R19"/>
          <cell r="S19"/>
          <cell r="T19"/>
          <cell r="U19"/>
          <cell r="V19"/>
          <cell r="W19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308</v>
          </cell>
        </row>
      </sheetData>
      <sheetData sheetId="10"/>
      <sheetData sheetId="11"/>
      <sheetData sheetId="12">
        <row r="4">
          <cell r="J4">
            <v>153608</v>
          </cell>
        </row>
      </sheetData>
      <sheetData sheetId="13">
        <row r="7">
          <cell r="D7">
            <v>8856</v>
          </cell>
        </row>
        <row r="8">
          <cell r="E8">
            <v>1</v>
          </cell>
          <cell r="F8">
            <v>1022</v>
          </cell>
          <cell r="G8">
            <v>35</v>
          </cell>
          <cell r="H8"/>
          <cell r="I8"/>
          <cell r="J8"/>
          <cell r="K8">
            <v>7</v>
          </cell>
          <cell r="L8">
            <v>3110</v>
          </cell>
          <cell r="M8">
            <v>15</v>
          </cell>
          <cell r="O8"/>
          <cell r="P8">
            <v>281</v>
          </cell>
          <cell r="Q8">
            <v>5</v>
          </cell>
          <cell r="R8"/>
          <cell r="S8"/>
          <cell r="T8"/>
          <cell r="U8">
            <v>3</v>
          </cell>
          <cell r="V8">
            <v>595</v>
          </cell>
          <cell r="W8">
            <v>1</v>
          </cell>
        </row>
        <row r="10">
          <cell r="E10">
            <v>7</v>
          </cell>
          <cell r="F10">
            <v>16</v>
          </cell>
          <cell r="G10"/>
          <cell r="H10"/>
          <cell r="I10"/>
          <cell r="J10"/>
          <cell r="K10">
            <v>23</v>
          </cell>
          <cell r="L10">
            <v>17</v>
          </cell>
          <cell r="M10">
            <v>1</v>
          </cell>
          <cell r="O10">
            <v>1</v>
          </cell>
          <cell r="P10">
            <v>3</v>
          </cell>
          <cell r="Q10"/>
          <cell r="R10"/>
          <cell r="S10"/>
          <cell r="T10"/>
          <cell r="U10">
            <v>1</v>
          </cell>
          <cell r="V10">
            <v>1</v>
          </cell>
          <cell r="W10"/>
        </row>
        <row r="11">
          <cell r="E11">
            <v>11</v>
          </cell>
          <cell r="F11">
            <v>51</v>
          </cell>
          <cell r="G11"/>
          <cell r="H11"/>
          <cell r="I11"/>
          <cell r="J11"/>
          <cell r="K11">
            <v>29</v>
          </cell>
          <cell r="L11">
            <v>81</v>
          </cell>
          <cell r="M11">
            <v>1</v>
          </cell>
          <cell r="O11"/>
          <cell r="P11">
            <v>4</v>
          </cell>
          <cell r="Q11"/>
          <cell r="R11"/>
          <cell r="S11"/>
          <cell r="T11"/>
          <cell r="U11"/>
          <cell r="V11">
            <v>7</v>
          </cell>
          <cell r="W11"/>
        </row>
        <row r="12">
          <cell r="E12">
            <v>50</v>
          </cell>
          <cell r="F12">
            <v>347</v>
          </cell>
          <cell r="G12">
            <v>3</v>
          </cell>
          <cell r="H12"/>
          <cell r="I12"/>
          <cell r="J12"/>
          <cell r="K12">
            <v>10</v>
          </cell>
          <cell r="L12">
            <v>587</v>
          </cell>
          <cell r="M12"/>
          <cell r="O12">
            <v>14</v>
          </cell>
          <cell r="P12">
            <v>75</v>
          </cell>
          <cell r="Q12">
            <v>1</v>
          </cell>
          <cell r="R12"/>
          <cell r="S12"/>
          <cell r="T12"/>
          <cell r="U12">
            <v>2</v>
          </cell>
          <cell r="V12">
            <v>83</v>
          </cell>
          <cell r="W12"/>
        </row>
        <row r="13">
          <cell r="E13">
            <v>6</v>
          </cell>
          <cell r="F13">
            <v>210</v>
          </cell>
          <cell r="G13">
            <v>6</v>
          </cell>
          <cell r="H13"/>
          <cell r="I13"/>
          <cell r="J13"/>
          <cell r="K13">
            <v>28</v>
          </cell>
          <cell r="L13">
            <v>283</v>
          </cell>
          <cell r="M13">
            <v>7</v>
          </cell>
          <cell r="O13">
            <v>1</v>
          </cell>
          <cell r="P13">
            <v>21</v>
          </cell>
          <cell r="Q13">
            <v>1</v>
          </cell>
          <cell r="R13"/>
          <cell r="S13"/>
          <cell r="T13"/>
          <cell r="U13"/>
          <cell r="V13">
            <v>24</v>
          </cell>
          <cell r="W13"/>
        </row>
        <row r="14">
          <cell r="E14">
            <v>3</v>
          </cell>
          <cell r="F14">
            <v>194</v>
          </cell>
          <cell r="G14">
            <v>13</v>
          </cell>
          <cell r="H14"/>
          <cell r="I14"/>
          <cell r="J14"/>
          <cell r="K14"/>
          <cell r="L14">
            <v>283</v>
          </cell>
          <cell r="M14">
            <v>1</v>
          </cell>
          <cell r="O14"/>
          <cell r="P14">
            <v>47</v>
          </cell>
          <cell r="Q14">
            <v>4</v>
          </cell>
          <cell r="R14"/>
          <cell r="S14"/>
          <cell r="T14"/>
          <cell r="U14"/>
          <cell r="V14">
            <v>47</v>
          </cell>
          <cell r="W14"/>
        </row>
        <row r="15">
          <cell r="E15">
            <v>1</v>
          </cell>
          <cell r="F15">
            <v>600</v>
          </cell>
          <cell r="G15">
            <v>9</v>
          </cell>
          <cell r="H15"/>
          <cell r="I15"/>
          <cell r="J15"/>
          <cell r="K15">
            <v>100</v>
          </cell>
          <cell r="L15">
            <v>1388</v>
          </cell>
          <cell r="M15">
            <v>14</v>
          </cell>
          <cell r="O15">
            <v>1</v>
          </cell>
          <cell r="P15">
            <v>81</v>
          </cell>
          <cell r="Q15">
            <v>2</v>
          </cell>
          <cell r="R15"/>
          <cell r="S15"/>
          <cell r="T15"/>
          <cell r="U15">
            <v>3</v>
          </cell>
          <cell r="V15">
            <v>132</v>
          </cell>
          <cell r="W15"/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E17"/>
          <cell r="F17"/>
          <cell r="G17"/>
          <cell r="H17"/>
          <cell r="I17"/>
          <cell r="J17"/>
          <cell r="K17"/>
          <cell r="L17"/>
          <cell r="M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E18">
            <v>2</v>
          </cell>
          <cell r="F18">
            <v>78</v>
          </cell>
          <cell r="G18">
            <v>3</v>
          </cell>
          <cell r="H18"/>
          <cell r="I18"/>
          <cell r="J18"/>
          <cell r="K18">
            <v>52</v>
          </cell>
          <cell r="L18">
            <v>149</v>
          </cell>
          <cell r="M18">
            <v>2</v>
          </cell>
          <cell r="O18">
            <v>1</v>
          </cell>
          <cell r="P18">
            <v>9</v>
          </cell>
          <cell r="Q18">
            <v>1</v>
          </cell>
          <cell r="R18"/>
          <cell r="S18"/>
          <cell r="T18"/>
          <cell r="U18">
            <v>1</v>
          </cell>
          <cell r="V18">
            <v>8</v>
          </cell>
          <cell r="W18"/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O19"/>
          <cell r="P19"/>
          <cell r="Q19"/>
          <cell r="R19"/>
          <cell r="S19"/>
          <cell r="T19"/>
          <cell r="U19"/>
          <cell r="V19"/>
          <cell r="W19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1706</v>
          </cell>
        </row>
      </sheetData>
      <sheetData sheetId="10"/>
      <sheetData sheetId="11"/>
      <sheetData sheetId="12">
        <row r="4">
          <cell r="J4">
            <v>554333</v>
          </cell>
        </row>
      </sheetData>
      <sheetData sheetId="13">
        <row r="7">
          <cell r="D7">
            <v>9118</v>
          </cell>
        </row>
        <row r="8">
          <cell r="E8">
            <v>2</v>
          </cell>
          <cell r="F8">
            <v>1549</v>
          </cell>
          <cell r="G8">
            <v>489</v>
          </cell>
          <cell r="H8">
            <v>1286</v>
          </cell>
          <cell r="I8">
            <v>214</v>
          </cell>
          <cell r="J8">
            <v>76</v>
          </cell>
          <cell r="K8">
            <v>11</v>
          </cell>
          <cell r="L8">
            <v>1595</v>
          </cell>
          <cell r="M8">
            <v>20</v>
          </cell>
          <cell r="O8">
            <v>1</v>
          </cell>
          <cell r="P8">
            <v>269</v>
          </cell>
          <cell r="Q8">
            <v>78</v>
          </cell>
          <cell r="R8">
            <v>269</v>
          </cell>
          <cell r="S8">
            <v>35</v>
          </cell>
          <cell r="T8">
            <v>18</v>
          </cell>
          <cell r="U8">
            <v>3</v>
          </cell>
          <cell r="V8">
            <v>280</v>
          </cell>
          <cell r="W8"/>
        </row>
        <row r="10">
          <cell r="E10">
            <v>0</v>
          </cell>
          <cell r="F10">
            <v>23</v>
          </cell>
          <cell r="G10">
            <v>2</v>
          </cell>
          <cell r="H10">
            <v>4</v>
          </cell>
          <cell r="I10">
            <v>2</v>
          </cell>
          <cell r="J10">
            <v>8</v>
          </cell>
          <cell r="K10">
            <v>8</v>
          </cell>
          <cell r="L10">
            <v>11</v>
          </cell>
          <cell r="M10">
            <v>0</v>
          </cell>
          <cell r="O10">
            <v>0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1</v>
          </cell>
          <cell r="U10">
            <v>0</v>
          </cell>
          <cell r="V10">
            <v>0</v>
          </cell>
          <cell r="W10"/>
        </row>
        <row r="11">
          <cell r="E11">
            <v>1</v>
          </cell>
          <cell r="F11">
            <v>63</v>
          </cell>
          <cell r="G11">
            <v>3</v>
          </cell>
          <cell r="H11">
            <v>4</v>
          </cell>
          <cell r="I11">
            <v>5</v>
          </cell>
          <cell r="J11">
            <v>14</v>
          </cell>
          <cell r="K11">
            <v>28</v>
          </cell>
          <cell r="L11">
            <v>22</v>
          </cell>
          <cell r="M11">
            <v>1</v>
          </cell>
          <cell r="O11">
            <v>0</v>
          </cell>
          <cell r="P11">
            <v>3</v>
          </cell>
          <cell r="Q11">
            <v>1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1</v>
          </cell>
          <cell r="W11"/>
        </row>
        <row r="12">
          <cell r="E12">
            <v>1</v>
          </cell>
          <cell r="F12">
            <v>290</v>
          </cell>
          <cell r="G12">
            <v>38</v>
          </cell>
          <cell r="H12">
            <v>62</v>
          </cell>
          <cell r="I12">
            <v>12</v>
          </cell>
          <cell r="J12">
            <v>44</v>
          </cell>
          <cell r="K12">
            <v>8</v>
          </cell>
          <cell r="L12">
            <v>135</v>
          </cell>
          <cell r="M12">
            <v>0</v>
          </cell>
          <cell r="O12">
            <v>0</v>
          </cell>
          <cell r="P12">
            <v>43</v>
          </cell>
          <cell r="Q12">
            <v>6</v>
          </cell>
          <cell r="R12">
            <v>9</v>
          </cell>
          <cell r="S12">
            <v>2</v>
          </cell>
          <cell r="T12">
            <v>2</v>
          </cell>
          <cell r="U12">
            <v>0</v>
          </cell>
          <cell r="V12">
            <v>21</v>
          </cell>
          <cell r="W12"/>
        </row>
        <row r="13">
          <cell r="E13">
            <v>3</v>
          </cell>
          <cell r="F13">
            <v>260</v>
          </cell>
          <cell r="G13">
            <v>18</v>
          </cell>
          <cell r="H13">
            <v>30</v>
          </cell>
          <cell r="I13">
            <v>4</v>
          </cell>
          <cell r="J13">
            <v>40</v>
          </cell>
          <cell r="K13">
            <v>45</v>
          </cell>
          <cell r="L13">
            <v>132</v>
          </cell>
          <cell r="M13">
            <v>4</v>
          </cell>
          <cell r="O13">
            <v>1</v>
          </cell>
          <cell r="P13">
            <v>13</v>
          </cell>
          <cell r="Q13">
            <v>1</v>
          </cell>
          <cell r="R13">
            <v>1</v>
          </cell>
          <cell r="S13">
            <v>0</v>
          </cell>
          <cell r="T13">
            <v>1</v>
          </cell>
          <cell r="U13">
            <v>0</v>
          </cell>
          <cell r="V13">
            <v>10</v>
          </cell>
          <cell r="W13"/>
        </row>
        <row r="14">
          <cell r="E14">
            <v>9</v>
          </cell>
          <cell r="F14">
            <v>628</v>
          </cell>
          <cell r="G14">
            <v>22</v>
          </cell>
          <cell r="H14">
            <v>45</v>
          </cell>
          <cell r="I14">
            <v>9</v>
          </cell>
          <cell r="J14">
            <v>10</v>
          </cell>
          <cell r="K14">
            <v>3</v>
          </cell>
          <cell r="L14">
            <v>201</v>
          </cell>
          <cell r="M14">
            <v>5</v>
          </cell>
          <cell r="O14">
            <v>2</v>
          </cell>
          <cell r="P14">
            <v>102</v>
          </cell>
          <cell r="Q14">
            <v>6</v>
          </cell>
          <cell r="R14">
            <v>11</v>
          </cell>
          <cell r="S14">
            <v>2</v>
          </cell>
          <cell r="T14">
            <v>0</v>
          </cell>
          <cell r="U14">
            <v>0</v>
          </cell>
          <cell r="V14">
            <v>15</v>
          </cell>
          <cell r="W14"/>
        </row>
        <row r="15">
          <cell r="E15">
            <v>4</v>
          </cell>
          <cell r="F15">
            <v>461</v>
          </cell>
          <cell r="G15">
            <v>122</v>
          </cell>
          <cell r="H15">
            <v>250</v>
          </cell>
          <cell r="I15">
            <v>48</v>
          </cell>
          <cell r="J15">
            <v>200</v>
          </cell>
          <cell r="K15">
            <v>87</v>
          </cell>
          <cell r="L15">
            <v>396</v>
          </cell>
          <cell r="M15">
            <v>6</v>
          </cell>
          <cell r="O15">
            <v>0</v>
          </cell>
          <cell r="P15">
            <v>28</v>
          </cell>
          <cell r="Q15">
            <v>11</v>
          </cell>
          <cell r="R15">
            <v>22</v>
          </cell>
          <cell r="S15">
            <v>3</v>
          </cell>
          <cell r="T15">
            <v>13</v>
          </cell>
          <cell r="U15">
            <v>0</v>
          </cell>
          <cell r="V15">
            <v>17</v>
          </cell>
          <cell r="W15"/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E17"/>
          <cell r="F17"/>
          <cell r="G17"/>
          <cell r="H17"/>
          <cell r="I17"/>
          <cell r="J17"/>
          <cell r="K17"/>
          <cell r="L17"/>
          <cell r="M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E18"/>
          <cell r="F18"/>
          <cell r="G18"/>
          <cell r="H18"/>
          <cell r="I18"/>
          <cell r="J18"/>
          <cell r="K18"/>
          <cell r="L18"/>
          <cell r="M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E19">
            <v>0</v>
          </cell>
          <cell r="F19">
            <v>4</v>
          </cell>
          <cell r="G19">
            <v>1</v>
          </cell>
          <cell r="H19">
            <v>5</v>
          </cell>
          <cell r="I19">
            <v>1</v>
          </cell>
          <cell r="J19">
            <v>12</v>
          </cell>
          <cell r="K19">
            <v>15</v>
          </cell>
          <cell r="L19">
            <v>7</v>
          </cell>
          <cell r="M19">
            <v>0</v>
          </cell>
          <cell r="O19">
            <v>0</v>
          </cell>
          <cell r="P19">
            <v>1</v>
          </cell>
          <cell r="Q19">
            <v>0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Änderungen geg. 2016"/>
      <sheetName val="Fußnoten"/>
      <sheetName val="SKL"/>
      <sheetName val="A+EStd"/>
      <sheetName val="VZLE"/>
      <sheetName val="Plausi"/>
      <sheetName val="ISCED"/>
      <sheetName val="Erläuterungen ISCED"/>
      <sheetName val="A_ABS"/>
      <sheetName val="A_BBS"/>
      <sheetName val="Absolventen_JG"/>
      <sheetName val="SopäFö"/>
      <sheetName val="SopäInt"/>
      <sheetName val="GtS"/>
      <sheetName val="GtS_VE"/>
      <sheetName val="Kurse"/>
      <sheetName val="AbiNoten"/>
      <sheetName val="OECD_U_F"/>
      <sheetName val="OECD_P_L"/>
      <sheetName val="OECD_L_G"/>
      <sheetName val="Religion"/>
    </sheetNames>
    <sheetDataSet>
      <sheetData sheetId="0"/>
      <sheetData sheetId="1"/>
      <sheetData sheetId="2"/>
      <sheetData sheetId="3">
        <row r="2">
          <cell r="C2" t="str">
            <v>2017/18</v>
          </cell>
        </row>
      </sheetData>
      <sheetData sheetId="4"/>
      <sheetData sheetId="5"/>
      <sheetData sheetId="6"/>
      <sheetData sheetId="7"/>
      <sheetData sheetId="8"/>
      <sheetData sheetId="9">
        <row r="23">
          <cell r="F23">
            <v>609</v>
          </cell>
        </row>
      </sheetData>
      <sheetData sheetId="10"/>
      <sheetData sheetId="11"/>
      <sheetData sheetId="12">
        <row r="4">
          <cell r="J4">
            <v>137454</v>
          </cell>
        </row>
      </sheetData>
      <sheetData sheetId="13">
        <row r="7">
          <cell r="D7">
            <v>4866</v>
          </cell>
        </row>
        <row r="8">
          <cell r="E8"/>
          <cell r="F8">
            <v>627</v>
          </cell>
          <cell r="G8"/>
          <cell r="H8"/>
          <cell r="I8">
            <v>502</v>
          </cell>
          <cell r="J8"/>
          <cell r="K8">
            <v>0</v>
          </cell>
          <cell r="L8">
            <v>46</v>
          </cell>
          <cell r="M8">
            <v>3</v>
          </cell>
          <cell r="O8"/>
          <cell r="P8">
            <v>17</v>
          </cell>
          <cell r="Q8"/>
          <cell r="R8"/>
          <cell r="S8">
            <v>10</v>
          </cell>
          <cell r="T8"/>
          <cell r="U8">
            <v>0</v>
          </cell>
          <cell r="V8">
            <v>3</v>
          </cell>
          <cell r="W8">
            <v>0</v>
          </cell>
        </row>
        <row r="10">
          <cell r="E10"/>
          <cell r="F10">
            <v>30</v>
          </cell>
          <cell r="G10"/>
          <cell r="H10"/>
          <cell r="I10">
            <v>18</v>
          </cell>
          <cell r="J10"/>
          <cell r="K10">
            <v>13</v>
          </cell>
          <cell r="L10">
            <v>6</v>
          </cell>
          <cell r="M10">
            <v>0</v>
          </cell>
          <cell r="O10"/>
          <cell r="P10">
            <v>0</v>
          </cell>
          <cell r="Q10"/>
          <cell r="R10"/>
          <cell r="S10">
            <v>0</v>
          </cell>
          <cell r="T10"/>
          <cell r="U10">
            <v>0</v>
          </cell>
          <cell r="V10">
            <v>1</v>
          </cell>
          <cell r="W10">
            <v>0</v>
          </cell>
        </row>
        <row r="11">
          <cell r="E11"/>
          <cell r="F11">
            <v>140</v>
          </cell>
          <cell r="G11"/>
          <cell r="H11"/>
          <cell r="I11">
            <v>156</v>
          </cell>
          <cell r="J11"/>
          <cell r="K11">
            <v>54</v>
          </cell>
          <cell r="L11">
            <v>35</v>
          </cell>
          <cell r="M11">
            <v>0</v>
          </cell>
          <cell r="O11"/>
          <cell r="P11">
            <v>1</v>
          </cell>
          <cell r="Q11"/>
          <cell r="R11"/>
          <cell r="S11">
            <v>0</v>
          </cell>
          <cell r="T11"/>
          <cell r="U11">
            <v>0</v>
          </cell>
          <cell r="V11">
            <v>0</v>
          </cell>
          <cell r="W11">
            <v>0</v>
          </cell>
        </row>
        <row r="12">
          <cell r="E12"/>
          <cell r="F12">
            <v>223</v>
          </cell>
          <cell r="G12"/>
          <cell r="H12"/>
          <cell r="I12">
            <v>145</v>
          </cell>
          <cell r="J12"/>
          <cell r="K12">
            <v>1</v>
          </cell>
          <cell r="L12">
            <v>15</v>
          </cell>
          <cell r="M12">
            <v>0</v>
          </cell>
          <cell r="O12"/>
          <cell r="P12">
            <v>12</v>
          </cell>
          <cell r="Q12"/>
          <cell r="R12"/>
          <cell r="S12">
            <v>3</v>
          </cell>
          <cell r="T12"/>
          <cell r="U12">
            <v>0</v>
          </cell>
          <cell r="V12">
            <v>0</v>
          </cell>
          <cell r="W12">
            <v>0</v>
          </cell>
        </row>
        <row r="13">
          <cell r="E13"/>
          <cell r="F13">
            <v>74</v>
          </cell>
          <cell r="G13"/>
          <cell r="H13"/>
          <cell r="I13">
            <v>75</v>
          </cell>
          <cell r="J13"/>
          <cell r="K13">
            <v>46</v>
          </cell>
          <cell r="L13">
            <v>22</v>
          </cell>
          <cell r="M13">
            <v>0</v>
          </cell>
          <cell r="O13"/>
          <cell r="P13">
            <v>0</v>
          </cell>
          <cell r="Q13"/>
          <cell r="R13"/>
          <cell r="S13">
            <v>0</v>
          </cell>
          <cell r="T13"/>
          <cell r="U13">
            <v>0</v>
          </cell>
          <cell r="V13">
            <v>1</v>
          </cell>
          <cell r="W13">
            <v>0</v>
          </cell>
        </row>
        <row r="14">
          <cell r="E14"/>
          <cell r="F14">
            <v>40</v>
          </cell>
          <cell r="G14"/>
          <cell r="H14"/>
          <cell r="I14">
            <v>12</v>
          </cell>
          <cell r="J14"/>
          <cell r="K14">
            <v>0</v>
          </cell>
          <cell r="L14">
            <v>4</v>
          </cell>
          <cell r="M14">
            <v>0</v>
          </cell>
          <cell r="O14"/>
          <cell r="P14">
            <v>3</v>
          </cell>
          <cell r="Q14"/>
          <cell r="R14"/>
          <cell r="S14">
            <v>0</v>
          </cell>
          <cell r="T14"/>
          <cell r="U14">
            <v>0</v>
          </cell>
          <cell r="V14">
            <v>1</v>
          </cell>
          <cell r="W14">
            <v>0</v>
          </cell>
        </row>
        <row r="15">
          <cell r="E15"/>
          <cell r="F15">
            <v>569</v>
          </cell>
          <cell r="G15"/>
          <cell r="H15"/>
          <cell r="I15">
            <v>1561</v>
          </cell>
          <cell r="J15"/>
          <cell r="K15">
            <v>94</v>
          </cell>
          <cell r="L15">
            <v>353</v>
          </cell>
          <cell r="M15">
            <v>2</v>
          </cell>
          <cell r="O15"/>
          <cell r="P15">
            <v>11</v>
          </cell>
          <cell r="Q15"/>
          <cell r="R15"/>
          <cell r="S15">
            <v>15</v>
          </cell>
          <cell r="T15"/>
          <cell r="U15">
            <v>0</v>
          </cell>
          <cell r="V15">
            <v>10</v>
          </cell>
          <cell r="W15">
            <v>0</v>
          </cell>
        </row>
        <row r="16">
          <cell r="E16"/>
          <cell r="F16">
            <v>0</v>
          </cell>
          <cell r="G16"/>
          <cell r="H16"/>
          <cell r="I16">
            <v>0</v>
          </cell>
          <cell r="J16"/>
          <cell r="K16">
            <v>0</v>
          </cell>
          <cell r="L16">
            <v>0</v>
          </cell>
          <cell r="M16">
            <v>0</v>
          </cell>
          <cell r="O16"/>
          <cell r="P16">
            <v>0</v>
          </cell>
          <cell r="Q16"/>
          <cell r="R16"/>
          <cell r="S16">
            <v>0</v>
          </cell>
          <cell r="T16"/>
          <cell r="U16">
            <v>0</v>
          </cell>
          <cell r="V16">
            <v>0</v>
          </cell>
          <cell r="W16">
            <v>0</v>
          </cell>
        </row>
        <row r="17">
          <cell r="E17"/>
          <cell r="F17">
            <v>0</v>
          </cell>
          <cell r="G17"/>
          <cell r="H17"/>
          <cell r="I17">
            <v>0</v>
          </cell>
          <cell r="J17"/>
          <cell r="K17">
            <v>0</v>
          </cell>
          <cell r="L17">
            <v>0</v>
          </cell>
          <cell r="M17">
            <v>0</v>
          </cell>
          <cell r="O17"/>
          <cell r="P17">
            <v>0</v>
          </cell>
          <cell r="Q17"/>
          <cell r="R17"/>
          <cell r="S17">
            <v>0</v>
          </cell>
          <cell r="T17"/>
          <cell r="U17">
            <v>0</v>
          </cell>
          <cell r="V17">
            <v>0</v>
          </cell>
          <cell r="W17">
            <v>0</v>
          </cell>
        </row>
        <row r="18">
          <cell r="E18"/>
          <cell r="F18">
            <v>0</v>
          </cell>
          <cell r="G18"/>
          <cell r="H18"/>
          <cell r="I18">
            <v>0</v>
          </cell>
          <cell r="J18"/>
          <cell r="K18">
            <v>0</v>
          </cell>
          <cell r="L18">
            <v>0</v>
          </cell>
          <cell r="M18">
            <v>0</v>
          </cell>
          <cell r="O18"/>
          <cell r="P18">
            <v>0</v>
          </cell>
          <cell r="Q18"/>
          <cell r="R18"/>
          <cell r="S18">
            <v>0</v>
          </cell>
          <cell r="T18"/>
          <cell r="U18">
            <v>0</v>
          </cell>
          <cell r="V18">
            <v>0</v>
          </cell>
          <cell r="W18">
            <v>0</v>
          </cell>
        </row>
        <row r="19">
          <cell r="E19"/>
          <cell r="F19"/>
          <cell r="G19"/>
          <cell r="H19"/>
          <cell r="I19"/>
          <cell r="J19"/>
          <cell r="K19"/>
          <cell r="L19"/>
          <cell r="M19"/>
          <cell r="O19"/>
          <cell r="P19"/>
          <cell r="Q19"/>
          <cell r="R19"/>
          <cell r="S19"/>
          <cell r="T19"/>
          <cell r="U19"/>
          <cell r="V19"/>
          <cell r="W19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zoomScaleNormal="100" workbookViewId="0">
      <selection activeCell="A30" sqref="A30"/>
    </sheetView>
  </sheetViews>
  <sheetFormatPr baseColWidth="10" defaultRowHeight="12.75"/>
  <sheetData>
    <row r="1" spans="1:12">
      <c r="A1" s="129" t="s">
        <v>46</v>
      </c>
      <c r="B1" s="129"/>
      <c r="C1" s="129"/>
      <c r="K1" s="14"/>
      <c r="L1" s="15" t="s">
        <v>112</v>
      </c>
    </row>
    <row r="2" spans="1:12">
      <c r="A2" s="129" t="s">
        <v>47</v>
      </c>
      <c r="B2" s="129"/>
      <c r="C2" s="129"/>
      <c r="J2" s="14"/>
      <c r="K2" s="14"/>
      <c r="L2" s="14"/>
    </row>
    <row r="3" spans="1:12">
      <c r="A3" s="129" t="s">
        <v>48</v>
      </c>
      <c r="B3" s="129"/>
      <c r="C3" s="129"/>
      <c r="J3" s="16"/>
      <c r="K3" s="16"/>
      <c r="L3" s="16"/>
    </row>
    <row r="4" spans="1:12">
      <c r="A4" s="129" t="s">
        <v>49</v>
      </c>
      <c r="B4" s="129"/>
      <c r="C4" s="129"/>
    </row>
    <row r="5" spans="1:12">
      <c r="A5" s="130" t="s">
        <v>113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2"/>
    </row>
    <row r="6" spans="1:12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1:12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1:12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2"/>
    </row>
    <row r="9" spans="1:12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2"/>
    </row>
    <row r="10" spans="1:12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2"/>
    </row>
    <row r="11" spans="1:12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2"/>
    </row>
    <row r="12" spans="1:12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2"/>
    </row>
    <row r="13" spans="1:12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2"/>
    </row>
    <row r="14" spans="1:12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2"/>
    </row>
    <row r="15" spans="1:12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2"/>
    </row>
    <row r="16" spans="1:12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2"/>
    </row>
    <row r="17" spans="1:12" ht="14.25" customHeight="1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2"/>
    </row>
    <row r="18" spans="1:12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2"/>
    </row>
    <row r="19" spans="1:12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2"/>
    </row>
    <row r="20" spans="1:12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2"/>
    </row>
    <row r="21" spans="1:12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2"/>
    </row>
    <row r="22" spans="1:1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2"/>
    </row>
    <row r="23" spans="1:1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2"/>
    </row>
    <row r="24" spans="1:12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2"/>
    </row>
    <row r="25" spans="1:12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</row>
    <row r="26" spans="1:12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</row>
    <row r="27" spans="1:12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</row>
    <row r="28" spans="1:12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</row>
    <row r="29" spans="1:12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</row>
  </sheetData>
  <mergeCells count="5">
    <mergeCell ref="A1:C1"/>
    <mergeCell ref="A2:C2"/>
    <mergeCell ref="A3:C3"/>
    <mergeCell ref="A4:C4"/>
    <mergeCell ref="A5:L29"/>
  </mergeCells>
  <pageMargins left="0.7" right="0.7" top="0.78740157499999996" bottom="0.78740157499999996" header="0.3" footer="0.3"/>
  <pageSetup paperSize="9" orientation="landscape" r:id="rId1"/>
  <headerFooter>
    <oddHeader>&amp;RSeite &amp;P</oddHeader>
    <oddFooter>&amp;C&amp;"Arial,Standard"&amp;F&amp;R&amp;"Arial,Standard"&amp;A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8"/>
  <dimension ref="A1:W94"/>
  <sheetViews>
    <sheetView zoomScale="110" zoomScaleNormal="110" zoomScaleSheetLayoutView="80" workbookViewId="0">
      <pane xSplit="3" ySplit="6" topLeftCell="D7" activePane="bottomRight" state="frozen"/>
      <selection activeCell="L2" sqref="L2"/>
      <selection pane="topRight" activeCell="L2" sqref="L2"/>
      <selection pane="bottomLeft" activeCell="L2" sqref="L2"/>
      <selection pane="bottomRight" activeCell="L2" sqref="L2"/>
    </sheetView>
  </sheetViews>
  <sheetFormatPr baseColWidth="10" defaultColWidth="12" defaultRowHeight="12.75"/>
  <cols>
    <col min="1" max="1" width="2.33203125" style="1" customWidth="1"/>
    <col min="2" max="3" width="13.83203125" style="1" customWidth="1"/>
    <col min="4" max="23" width="11.33203125" style="1" customWidth="1"/>
    <col min="24" max="16384" width="12" style="1"/>
  </cols>
  <sheetData>
    <row r="1" spans="1:23" ht="30" customHeight="1">
      <c r="A1" s="180" t="s">
        <v>0</v>
      </c>
      <c r="B1" s="181"/>
      <c r="C1" s="182"/>
      <c r="D1" s="171"/>
      <c r="E1" s="183"/>
      <c r="F1" s="183"/>
      <c r="G1" s="183"/>
      <c r="H1" s="183"/>
      <c r="I1" s="183"/>
      <c r="J1" s="183"/>
      <c r="K1" s="183"/>
      <c r="L1" s="183"/>
      <c r="M1" s="184"/>
      <c r="N1" s="183"/>
      <c r="O1" s="183"/>
      <c r="P1" s="183"/>
      <c r="Q1" s="183"/>
      <c r="R1" s="183"/>
      <c r="S1" s="183"/>
      <c r="T1" s="183"/>
      <c r="U1" s="183"/>
      <c r="V1" s="183"/>
      <c r="W1" s="191"/>
    </row>
    <row r="2" spans="1:23" ht="16.5" customHeight="1">
      <c r="A2" s="195" t="s">
        <v>1</v>
      </c>
      <c r="B2" s="196"/>
      <c r="C2" s="92" t="str">
        <f>[6]SKL!C2</f>
        <v>2017/18</v>
      </c>
      <c r="D2" s="185"/>
      <c r="E2" s="186"/>
      <c r="F2" s="186"/>
      <c r="G2" s="186"/>
      <c r="H2" s="186"/>
      <c r="I2" s="186"/>
      <c r="J2" s="186"/>
      <c r="K2" s="186"/>
      <c r="L2" s="186"/>
      <c r="M2" s="187"/>
      <c r="N2" s="192"/>
      <c r="O2" s="186"/>
      <c r="P2" s="186"/>
      <c r="Q2" s="186"/>
      <c r="R2" s="186"/>
      <c r="S2" s="186"/>
      <c r="T2" s="186"/>
      <c r="U2" s="186"/>
      <c r="V2" s="186"/>
      <c r="W2" s="193"/>
    </row>
    <row r="3" spans="1:23" ht="16.5" customHeight="1">
      <c r="A3" s="197" t="s">
        <v>2</v>
      </c>
      <c r="B3" s="198"/>
      <c r="C3" s="92" t="s">
        <v>34</v>
      </c>
      <c r="D3" s="188"/>
      <c r="E3" s="189"/>
      <c r="F3" s="189"/>
      <c r="G3" s="189"/>
      <c r="H3" s="189"/>
      <c r="I3" s="189"/>
      <c r="J3" s="189"/>
      <c r="K3" s="189"/>
      <c r="L3" s="189"/>
      <c r="M3" s="190"/>
      <c r="N3" s="189"/>
      <c r="O3" s="189"/>
      <c r="P3" s="189"/>
      <c r="Q3" s="189"/>
      <c r="R3" s="189"/>
      <c r="S3" s="189"/>
      <c r="T3" s="189"/>
      <c r="U3" s="189"/>
      <c r="V3" s="189"/>
      <c r="W3" s="194"/>
    </row>
    <row r="4" spans="1:23" ht="21" customHeight="1">
      <c r="A4" s="162" t="s">
        <v>3</v>
      </c>
      <c r="B4" s="163"/>
      <c r="C4" s="164"/>
      <c r="D4" s="171" t="s">
        <v>4</v>
      </c>
      <c r="E4" s="172"/>
      <c r="F4" s="173"/>
      <c r="G4" s="173"/>
      <c r="H4" s="173"/>
      <c r="I4" s="173"/>
      <c r="J4" s="173"/>
      <c r="K4" s="173"/>
      <c r="L4" s="173"/>
      <c r="M4" s="174"/>
      <c r="N4" s="178" t="s">
        <v>5</v>
      </c>
      <c r="O4" s="178"/>
      <c r="P4" s="178"/>
      <c r="Q4" s="178"/>
      <c r="R4" s="178"/>
      <c r="S4" s="178"/>
      <c r="T4" s="178"/>
      <c r="U4" s="178"/>
      <c r="V4" s="178"/>
      <c r="W4" s="179"/>
    </row>
    <row r="5" spans="1:23" ht="20.25" customHeight="1">
      <c r="A5" s="165"/>
      <c r="B5" s="166"/>
      <c r="C5" s="167"/>
      <c r="D5" s="175"/>
      <c r="E5" s="176"/>
      <c r="F5" s="176"/>
      <c r="G5" s="176"/>
      <c r="H5" s="176"/>
      <c r="I5" s="176"/>
      <c r="J5" s="176"/>
      <c r="K5" s="176"/>
      <c r="L5" s="176"/>
      <c r="M5" s="177"/>
      <c r="N5" s="169" t="s">
        <v>6</v>
      </c>
      <c r="O5" s="176"/>
      <c r="P5" s="169"/>
      <c r="Q5" s="169"/>
      <c r="R5" s="169"/>
      <c r="S5" s="169"/>
      <c r="T5" s="169"/>
      <c r="U5" s="169"/>
      <c r="V5" s="169"/>
      <c r="W5" s="170"/>
    </row>
    <row r="6" spans="1:23" ht="60" customHeight="1">
      <c r="A6" s="168"/>
      <c r="B6" s="169"/>
      <c r="C6" s="170"/>
      <c r="D6" s="2" t="s">
        <v>7</v>
      </c>
      <c r="E6" s="3" t="s">
        <v>8</v>
      </c>
      <c r="F6" s="3" t="s">
        <v>9</v>
      </c>
      <c r="G6" s="4" t="s">
        <v>10</v>
      </c>
      <c r="H6" s="3" t="s">
        <v>11</v>
      </c>
      <c r="I6" s="4" t="s">
        <v>12</v>
      </c>
      <c r="J6" s="3" t="s">
        <v>13</v>
      </c>
      <c r="K6" s="4" t="s">
        <v>14</v>
      </c>
      <c r="L6" s="3" t="s">
        <v>15</v>
      </c>
      <c r="M6" s="87" t="s">
        <v>16</v>
      </c>
      <c r="N6" s="11" t="s">
        <v>7</v>
      </c>
      <c r="O6" s="3" t="s">
        <v>8</v>
      </c>
      <c r="P6" s="3" t="s">
        <v>9</v>
      </c>
      <c r="Q6" s="4" t="s">
        <v>10</v>
      </c>
      <c r="R6" s="3" t="s">
        <v>11</v>
      </c>
      <c r="S6" s="4" t="s">
        <v>12</v>
      </c>
      <c r="T6" s="3" t="s">
        <v>13</v>
      </c>
      <c r="U6" s="4" t="s">
        <v>14</v>
      </c>
      <c r="V6" s="3" t="s">
        <v>15</v>
      </c>
      <c r="W6" s="5" t="s">
        <v>16</v>
      </c>
    </row>
    <row r="7" spans="1:23" ht="33" customHeight="1" thickBot="1">
      <c r="A7" s="152" t="s">
        <v>17</v>
      </c>
      <c r="B7" s="153"/>
      <c r="C7" s="154"/>
      <c r="D7" s="79">
        <f>SUM(E7:M7)</f>
        <v>3632</v>
      </c>
      <c r="E7" s="34">
        <f>SUM(E8,E9,E19)</f>
        <v>1</v>
      </c>
      <c r="F7" s="34">
        <f t="shared" ref="F7:M7" si="0">SUM(F8,F9,F19)</f>
        <v>882</v>
      </c>
      <c r="G7" s="34">
        <f t="shared" si="0"/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101</v>
      </c>
      <c r="L7" s="34">
        <f t="shared" si="0"/>
        <v>2648</v>
      </c>
      <c r="M7" s="88">
        <f t="shared" si="0"/>
        <v>0</v>
      </c>
      <c r="N7" s="34">
        <f>SUM(O7:W7)</f>
        <v>728</v>
      </c>
      <c r="O7" s="34">
        <f>SUM(O8,O9,O19)</f>
        <v>0</v>
      </c>
      <c r="P7" s="34">
        <f t="shared" ref="P7:W7" si="1">SUM(P8,P9,P19)</f>
        <v>209</v>
      </c>
      <c r="Q7" s="34">
        <f t="shared" si="1"/>
        <v>0</v>
      </c>
      <c r="R7" s="34">
        <f t="shared" si="1"/>
        <v>0</v>
      </c>
      <c r="S7" s="34">
        <f t="shared" si="1"/>
        <v>0</v>
      </c>
      <c r="T7" s="34">
        <f t="shared" si="1"/>
        <v>0</v>
      </c>
      <c r="U7" s="34">
        <f t="shared" si="1"/>
        <v>23</v>
      </c>
      <c r="V7" s="34">
        <f t="shared" si="1"/>
        <v>496</v>
      </c>
      <c r="W7" s="34">
        <f t="shared" si="1"/>
        <v>0</v>
      </c>
    </row>
    <row r="8" spans="1:23" ht="24.75" customHeight="1" thickTop="1">
      <c r="A8" s="158" t="s">
        <v>18</v>
      </c>
      <c r="B8" s="159"/>
      <c r="C8" s="160"/>
      <c r="D8" s="80">
        <f>SUM(E8:M8)</f>
        <v>2264</v>
      </c>
      <c r="E8" s="81">
        <f>[6]SopäInt!E8</f>
        <v>0</v>
      </c>
      <c r="F8" s="81">
        <f>[6]SopäInt!F8</f>
        <v>342</v>
      </c>
      <c r="G8" s="81">
        <f>[6]SopäInt!G8</f>
        <v>0</v>
      </c>
      <c r="H8" s="82">
        <f>[6]SopäInt!H8</f>
        <v>0</v>
      </c>
      <c r="I8" s="82">
        <f>[6]SopäInt!I8</f>
        <v>0</v>
      </c>
      <c r="J8" s="81">
        <f>[6]SopäInt!J8</f>
        <v>0</v>
      </c>
      <c r="K8" s="81">
        <f>[6]SopäInt!K8</f>
        <v>2</v>
      </c>
      <c r="L8" s="81">
        <f>[6]SopäInt!L8</f>
        <v>1920</v>
      </c>
      <c r="M8" s="89">
        <f>[6]SopäInt!M8</f>
        <v>0</v>
      </c>
      <c r="N8" s="84">
        <f t="shared" ref="N8:N19" si="2">SUM(O8:W8)</f>
        <v>501</v>
      </c>
      <c r="O8" s="81">
        <f>[6]SopäInt!O8</f>
        <v>0</v>
      </c>
      <c r="P8" s="81">
        <f>[6]SopäInt!P8</f>
        <v>97</v>
      </c>
      <c r="Q8" s="81">
        <f>[6]SopäInt!Q8</f>
        <v>0</v>
      </c>
      <c r="R8" s="81">
        <f>[6]SopäInt!R8</f>
        <v>0</v>
      </c>
      <c r="S8" s="81">
        <f>[6]SopäInt!S8</f>
        <v>0</v>
      </c>
      <c r="T8" s="81">
        <f>[6]SopäInt!T8</f>
        <v>0</v>
      </c>
      <c r="U8" s="81">
        <f>[6]SopäInt!U8</f>
        <v>1</v>
      </c>
      <c r="V8" s="81">
        <f>[6]SopäInt!V8</f>
        <v>403</v>
      </c>
      <c r="W8" s="81">
        <f>[6]SopäInt!W8</f>
        <v>0</v>
      </c>
    </row>
    <row r="9" spans="1:23" ht="24.75" customHeight="1">
      <c r="A9" s="149" t="s">
        <v>19</v>
      </c>
      <c r="B9" s="150"/>
      <c r="C9" s="151"/>
      <c r="D9" s="83">
        <f>SUM(E9:M9)</f>
        <v>1368</v>
      </c>
      <c r="E9" s="44">
        <f>SUM(E10:E18)</f>
        <v>1</v>
      </c>
      <c r="F9" s="44">
        <f t="shared" ref="F9:M9" si="3">SUM(F10:F18)</f>
        <v>540</v>
      </c>
      <c r="G9" s="44">
        <f t="shared" si="3"/>
        <v>0</v>
      </c>
      <c r="H9" s="44">
        <f t="shared" si="3"/>
        <v>0</v>
      </c>
      <c r="I9" s="44">
        <f t="shared" si="3"/>
        <v>0</v>
      </c>
      <c r="J9" s="44">
        <f t="shared" si="3"/>
        <v>0</v>
      </c>
      <c r="K9" s="44">
        <f t="shared" si="3"/>
        <v>99</v>
      </c>
      <c r="L9" s="44">
        <f t="shared" si="3"/>
        <v>728</v>
      </c>
      <c r="M9" s="44">
        <f t="shared" si="3"/>
        <v>0</v>
      </c>
      <c r="N9" s="44">
        <f t="shared" si="2"/>
        <v>227</v>
      </c>
      <c r="O9" s="44">
        <f>SUM(O10:O18)</f>
        <v>0</v>
      </c>
      <c r="P9" s="44">
        <f t="shared" ref="P9:W9" si="4">SUM(P10:P18)</f>
        <v>112</v>
      </c>
      <c r="Q9" s="44">
        <f t="shared" si="4"/>
        <v>0</v>
      </c>
      <c r="R9" s="44">
        <f t="shared" si="4"/>
        <v>0</v>
      </c>
      <c r="S9" s="44">
        <f t="shared" si="4"/>
        <v>0</v>
      </c>
      <c r="T9" s="44">
        <f t="shared" si="4"/>
        <v>0</v>
      </c>
      <c r="U9" s="44">
        <f t="shared" si="4"/>
        <v>22</v>
      </c>
      <c r="V9" s="44">
        <f t="shared" si="4"/>
        <v>93</v>
      </c>
      <c r="W9" s="44">
        <f t="shared" si="4"/>
        <v>0</v>
      </c>
    </row>
    <row r="10" spans="1:23" ht="24.75" customHeight="1">
      <c r="A10" s="76"/>
      <c r="B10" s="155" t="s">
        <v>20</v>
      </c>
      <c r="C10" s="156"/>
      <c r="D10" s="75">
        <f t="shared" ref="D10:D19" si="5">SUM(E10:M10)</f>
        <v>38</v>
      </c>
      <c r="E10" s="6">
        <f>[6]SopäInt!E10</f>
        <v>0</v>
      </c>
      <c r="F10" s="6">
        <f>[6]SopäInt!F10</f>
        <v>16</v>
      </c>
      <c r="G10" s="6">
        <f>[6]SopäInt!G10</f>
        <v>0</v>
      </c>
      <c r="H10" s="7">
        <f>[6]SopäInt!H10</f>
        <v>0</v>
      </c>
      <c r="I10" s="7">
        <f>[6]SopäInt!I10</f>
        <v>0</v>
      </c>
      <c r="J10" s="6">
        <f>[6]SopäInt!J10</f>
        <v>0</v>
      </c>
      <c r="K10" s="6">
        <f>[6]SopäInt!K10</f>
        <v>2</v>
      </c>
      <c r="L10" s="6">
        <f>[6]SopäInt!L10</f>
        <v>20</v>
      </c>
      <c r="M10" s="90">
        <f>[6]SopäInt!M10</f>
        <v>0</v>
      </c>
      <c r="N10" s="85">
        <f t="shared" si="2"/>
        <v>6</v>
      </c>
      <c r="O10" s="6">
        <f>[6]SopäInt!O10</f>
        <v>0</v>
      </c>
      <c r="P10" s="6">
        <f>[6]SopäInt!P10</f>
        <v>2</v>
      </c>
      <c r="Q10" s="6">
        <f>[6]SopäInt!Q10</f>
        <v>0</v>
      </c>
      <c r="R10" s="6">
        <f>[6]SopäInt!R10</f>
        <v>0</v>
      </c>
      <c r="S10" s="6">
        <f>[6]SopäInt!S10</f>
        <v>0</v>
      </c>
      <c r="T10" s="6">
        <f>[6]SopäInt!T10</f>
        <v>0</v>
      </c>
      <c r="U10" s="6">
        <f>[6]SopäInt!U10</f>
        <v>0</v>
      </c>
      <c r="V10" s="6">
        <f>[6]SopäInt!V10</f>
        <v>4</v>
      </c>
      <c r="W10" s="111">
        <f>[6]SopäInt!W10</f>
        <v>0</v>
      </c>
    </row>
    <row r="11" spans="1:23" ht="24.75" customHeight="1">
      <c r="A11" s="71"/>
      <c r="B11" s="157" t="s">
        <v>21</v>
      </c>
      <c r="C11" s="146"/>
      <c r="D11" s="70">
        <f t="shared" si="5"/>
        <v>63</v>
      </c>
      <c r="E11" s="72">
        <f>[6]SopäInt!E11</f>
        <v>0</v>
      </c>
      <c r="F11" s="72">
        <f>[6]SopäInt!F11</f>
        <v>18</v>
      </c>
      <c r="G11" s="72">
        <f>[6]SopäInt!G11</f>
        <v>0</v>
      </c>
      <c r="H11" s="73">
        <f>[6]SopäInt!H11</f>
        <v>0</v>
      </c>
      <c r="I11" s="73">
        <f>[6]SopäInt!I11</f>
        <v>0</v>
      </c>
      <c r="J11" s="72">
        <f>[6]SopäInt!J11</f>
        <v>0</v>
      </c>
      <c r="K11" s="72">
        <f>[6]SopäInt!K11</f>
        <v>6</v>
      </c>
      <c r="L11" s="72">
        <f>[6]SopäInt!L11</f>
        <v>39</v>
      </c>
      <c r="M11" s="91">
        <f>[6]SopäInt!M11</f>
        <v>0</v>
      </c>
      <c r="N11" s="86">
        <f t="shared" si="2"/>
        <v>5</v>
      </c>
      <c r="O11" s="72">
        <f>[6]SopäInt!O11</f>
        <v>0</v>
      </c>
      <c r="P11" s="72">
        <f>[6]SopäInt!P11</f>
        <v>1</v>
      </c>
      <c r="Q11" s="72">
        <f>[6]SopäInt!Q11</f>
        <v>0</v>
      </c>
      <c r="R11" s="72">
        <f>[6]SopäInt!R11</f>
        <v>0</v>
      </c>
      <c r="S11" s="72">
        <f>[6]SopäInt!S11</f>
        <v>0</v>
      </c>
      <c r="T11" s="72">
        <f>[6]SopäInt!T11</f>
        <v>0</v>
      </c>
      <c r="U11" s="72">
        <f>[6]SopäInt!U11</f>
        <v>0</v>
      </c>
      <c r="V11" s="72">
        <f>[6]SopäInt!V11</f>
        <v>4</v>
      </c>
      <c r="W11" s="73">
        <f>[6]SopäInt!W11</f>
        <v>0</v>
      </c>
    </row>
    <row r="12" spans="1:23" ht="24.75" customHeight="1">
      <c r="A12" s="77"/>
      <c r="B12" s="155" t="s">
        <v>22</v>
      </c>
      <c r="C12" s="156"/>
      <c r="D12" s="75">
        <f t="shared" si="5"/>
        <v>86</v>
      </c>
      <c r="E12" s="6">
        <f>[6]SopäInt!E12</f>
        <v>0</v>
      </c>
      <c r="F12" s="6">
        <f>[6]SopäInt!F12</f>
        <v>27</v>
      </c>
      <c r="G12" s="6">
        <f>[6]SopäInt!G12</f>
        <v>0</v>
      </c>
      <c r="H12" s="7">
        <f>[6]SopäInt!H12</f>
        <v>0</v>
      </c>
      <c r="I12" s="7">
        <f>[6]SopäInt!I12</f>
        <v>0</v>
      </c>
      <c r="J12" s="6">
        <f>[6]SopäInt!J12</f>
        <v>0</v>
      </c>
      <c r="K12" s="6">
        <f>[6]SopäInt!K12</f>
        <v>0</v>
      </c>
      <c r="L12" s="6">
        <f>[6]SopäInt!L12</f>
        <v>59</v>
      </c>
      <c r="M12" s="90">
        <f>[6]SopäInt!M12</f>
        <v>0</v>
      </c>
      <c r="N12" s="85">
        <f t="shared" si="2"/>
        <v>15</v>
      </c>
      <c r="O12" s="6">
        <f>[6]SopäInt!O12</f>
        <v>0</v>
      </c>
      <c r="P12" s="6">
        <f>[6]SopäInt!P12</f>
        <v>6</v>
      </c>
      <c r="Q12" s="6">
        <f>[6]SopäInt!Q12</f>
        <v>0</v>
      </c>
      <c r="R12" s="6">
        <f>[6]SopäInt!R12</f>
        <v>0</v>
      </c>
      <c r="S12" s="6">
        <f>[6]SopäInt!S12</f>
        <v>0</v>
      </c>
      <c r="T12" s="6">
        <f>[6]SopäInt!T12</f>
        <v>0</v>
      </c>
      <c r="U12" s="6">
        <f>[6]SopäInt!U12</f>
        <v>0</v>
      </c>
      <c r="V12" s="6">
        <f>[6]SopäInt!V12</f>
        <v>9</v>
      </c>
      <c r="W12" s="7">
        <f>[6]SopäInt!W12</f>
        <v>0</v>
      </c>
    </row>
    <row r="13" spans="1:23" ht="24.75" customHeight="1">
      <c r="A13" s="74"/>
      <c r="B13" s="145" t="s">
        <v>23</v>
      </c>
      <c r="C13" s="161"/>
      <c r="D13" s="70">
        <f t="shared" si="5"/>
        <v>56</v>
      </c>
      <c r="E13" s="72">
        <f>[6]SopäInt!E13</f>
        <v>0</v>
      </c>
      <c r="F13" s="72">
        <f>[6]SopäInt!F13</f>
        <v>16</v>
      </c>
      <c r="G13" s="72">
        <f>[6]SopäInt!G13</f>
        <v>0</v>
      </c>
      <c r="H13" s="73">
        <f>[6]SopäInt!H13</f>
        <v>0</v>
      </c>
      <c r="I13" s="73">
        <f>[6]SopäInt!I13</f>
        <v>0</v>
      </c>
      <c r="J13" s="72">
        <f>[6]SopäInt!J13</f>
        <v>0</v>
      </c>
      <c r="K13" s="72">
        <f>[6]SopäInt!K13</f>
        <v>2</v>
      </c>
      <c r="L13" s="72">
        <f>[6]SopäInt!L13</f>
        <v>38</v>
      </c>
      <c r="M13" s="91">
        <f>[6]SopäInt!M13</f>
        <v>0</v>
      </c>
      <c r="N13" s="86">
        <f t="shared" si="2"/>
        <v>3</v>
      </c>
      <c r="O13" s="72">
        <f>[6]SopäInt!O13</f>
        <v>0</v>
      </c>
      <c r="P13" s="72">
        <f>[6]SopäInt!P13</f>
        <v>3</v>
      </c>
      <c r="Q13" s="72">
        <f>[6]SopäInt!Q13</f>
        <v>0</v>
      </c>
      <c r="R13" s="72">
        <f>[6]SopäInt!R13</f>
        <v>0</v>
      </c>
      <c r="S13" s="72">
        <f>[6]SopäInt!S13</f>
        <v>0</v>
      </c>
      <c r="T13" s="72">
        <f>[6]SopäInt!T13</f>
        <v>0</v>
      </c>
      <c r="U13" s="72">
        <f>[6]SopäInt!U13</f>
        <v>0</v>
      </c>
      <c r="V13" s="72">
        <f>[6]SopäInt!V13</f>
        <v>0</v>
      </c>
      <c r="W13" s="73">
        <f>[6]SopäInt!W13</f>
        <v>0</v>
      </c>
    </row>
    <row r="14" spans="1:23" ht="24.75" customHeight="1">
      <c r="A14" s="76"/>
      <c r="B14" s="155" t="s">
        <v>24</v>
      </c>
      <c r="C14" s="156"/>
      <c r="D14" s="75">
        <f t="shared" si="5"/>
        <v>803</v>
      </c>
      <c r="E14" s="6">
        <f>[6]SopäInt!E14</f>
        <v>1</v>
      </c>
      <c r="F14" s="6">
        <f>[6]SopäInt!F14</f>
        <v>401</v>
      </c>
      <c r="G14" s="6">
        <f>[6]SopäInt!G14</f>
        <v>0</v>
      </c>
      <c r="H14" s="7">
        <f>[6]SopäInt!H14</f>
        <v>0</v>
      </c>
      <c r="I14" s="7">
        <f>[6]SopäInt!I14</f>
        <v>0</v>
      </c>
      <c r="J14" s="6">
        <f>[6]SopäInt!J14</f>
        <v>0</v>
      </c>
      <c r="K14" s="6">
        <f>[6]SopäInt!K14</f>
        <v>89</v>
      </c>
      <c r="L14" s="6">
        <f>[6]SopäInt!L14</f>
        <v>312</v>
      </c>
      <c r="M14" s="90">
        <f>[6]SopäInt!M14</f>
        <v>0</v>
      </c>
      <c r="N14" s="85">
        <f t="shared" si="2"/>
        <v>179</v>
      </c>
      <c r="O14" s="6">
        <f>[6]SopäInt!O14</f>
        <v>0</v>
      </c>
      <c r="P14" s="6">
        <f>[6]SopäInt!P14</f>
        <v>97</v>
      </c>
      <c r="Q14" s="6">
        <f>[6]SopäInt!Q14</f>
        <v>0</v>
      </c>
      <c r="R14" s="6">
        <f>[6]SopäInt!R14</f>
        <v>0</v>
      </c>
      <c r="S14" s="6">
        <f>[6]SopäInt!S14</f>
        <v>0</v>
      </c>
      <c r="T14" s="6">
        <f>[6]SopäInt!T14</f>
        <v>0</v>
      </c>
      <c r="U14" s="6">
        <f>[6]SopäInt!U14</f>
        <v>22</v>
      </c>
      <c r="V14" s="6">
        <f>[6]SopäInt!V14</f>
        <v>60</v>
      </c>
      <c r="W14" s="7">
        <f>[6]SopäInt!W14</f>
        <v>0</v>
      </c>
    </row>
    <row r="15" spans="1:23" ht="24.75" customHeight="1">
      <c r="A15" s="71"/>
      <c r="B15" s="145" t="s">
        <v>25</v>
      </c>
      <c r="C15" s="146"/>
      <c r="D15" s="70">
        <f t="shared" si="5"/>
        <v>322</v>
      </c>
      <c r="E15" s="72">
        <f>[6]SopäInt!E15</f>
        <v>0</v>
      </c>
      <c r="F15" s="72">
        <f>[6]SopäInt!F15</f>
        <v>62</v>
      </c>
      <c r="G15" s="72">
        <f>[6]SopäInt!G15</f>
        <v>0</v>
      </c>
      <c r="H15" s="73">
        <f>[6]SopäInt!H15</f>
        <v>0</v>
      </c>
      <c r="I15" s="73">
        <f>[6]SopäInt!I15</f>
        <v>0</v>
      </c>
      <c r="J15" s="72">
        <f>[6]SopäInt!J15</f>
        <v>0</v>
      </c>
      <c r="K15" s="72">
        <f>[6]SopäInt!K15</f>
        <v>0</v>
      </c>
      <c r="L15" s="72">
        <f>[6]SopäInt!L15</f>
        <v>260</v>
      </c>
      <c r="M15" s="91">
        <f>[6]SopäInt!M15</f>
        <v>0</v>
      </c>
      <c r="N15" s="86">
        <f t="shared" si="2"/>
        <v>19</v>
      </c>
      <c r="O15" s="72">
        <f>[6]SopäInt!O15</f>
        <v>0</v>
      </c>
      <c r="P15" s="72">
        <f>[6]SopäInt!P15</f>
        <v>3</v>
      </c>
      <c r="Q15" s="72">
        <f>[6]SopäInt!Q15</f>
        <v>0</v>
      </c>
      <c r="R15" s="72">
        <f>[6]SopäInt!R15</f>
        <v>0</v>
      </c>
      <c r="S15" s="72">
        <f>[6]SopäInt!S15</f>
        <v>0</v>
      </c>
      <c r="T15" s="72">
        <f>[6]SopäInt!T15</f>
        <v>0</v>
      </c>
      <c r="U15" s="72">
        <f>[6]SopäInt!U15</f>
        <v>0</v>
      </c>
      <c r="V15" s="72">
        <f>[6]SopäInt!V15</f>
        <v>16</v>
      </c>
      <c r="W15" s="73">
        <f>[6]SopäInt!W15</f>
        <v>0</v>
      </c>
    </row>
    <row r="16" spans="1:23" s="78" customFormat="1" ht="24.75" customHeight="1">
      <c r="A16" s="77"/>
      <c r="B16" s="155" t="s">
        <v>26</v>
      </c>
      <c r="C16" s="156"/>
      <c r="D16" s="75">
        <f t="shared" si="5"/>
        <v>0</v>
      </c>
      <c r="E16" s="6">
        <f>[6]SopäInt!E16</f>
        <v>0</v>
      </c>
      <c r="F16" s="6">
        <f>[6]SopäInt!F16</f>
        <v>0</v>
      </c>
      <c r="G16" s="6">
        <f>[6]SopäInt!G16</f>
        <v>0</v>
      </c>
      <c r="H16" s="7">
        <f>[6]SopäInt!H16</f>
        <v>0</v>
      </c>
      <c r="I16" s="7">
        <f>[6]SopäInt!I16</f>
        <v>0</v>
      </c>
      <c r="J16" s="6">
        <f>[6]SopäInt!J16</f>
        <v>0</v>
      </c>
      <c r="K16" s="6">
        <f>[6]SopäInt!K16</f>
        <v>0</v>
      </c>
      <c r="L16" s="6">
        <f>[6]SopäInt!L16</f>
        <v>0</v>
      </c>
      <c r="M16" s="90">
        <f>[6]SopäInt!M16</f>
        <v>0</v>
      </c>
      <c r="N16" s="85">
        <f t="shared" si="2"/>
        <v>0</v>
      </c>
      <c r="O16" s="6">
        <f>[6]SopäInt!O16</f>
        <v>0</v>
      </c>
      <c r="P16" s="6">
        <f>[6]SopäInt!P16</f>
        <v>0</v>
      </c>
      <c r="Q16" s="6">
        <f>[6]SopäInt!Q16</f>
        <v>0</v>
      </c>
      <c r="R16" s="6">
        <f>[6]SopäInt!R16</f>
        <v>0</v>
      </c>
      <c r="S16" s="6">
        <f>[6]SopäInt!S16</f>
        <v>0</v>
      </c>
      <c r="T16" s="6">
        <f>[6]SopäInt!T16</f>
        <v>0</v>
      </c>
      <c r="U16" s="6">
        <f>[6]SopäInt!U16</f>
        <v>0</v>
      </c>
      <c r="V16" s="6">
        <f>[6]SopäInt!V16</f>
        <v>0</v>
      </c>
      <c r="W16" s="7">
        <f>[6]SopäInt!W16</f>
        <v>0</v>
      </c>
    </row>
    <row r="17" spans="1:23" ht="24.75" customHeight="1">
      <c r="A17" s="74"/>
      <c r="B17" s="145" t="s">
        <v>27</v>
      </c>
      <c r="C17" s="146"/>
      <c r="D17" s="70">
        <f t="shared" si="5"/>
        <v>0</v>
      </c>
      <c r="E17" s="72">
        <f>[6]SopäInt!E17</f>
        <v>0</v>
      </c>
      <c r="F17" s="72">
        <f>[6]SopäInt!F17</f>
        <v>0</v>
      </c>
      <c r="G17" s="72">
        <f>[6]SopäInt!G17</f>
        <v>0</v>
      </c>
      <c r="H17" s="73">
        <f>[6]SopäInt!H17</f>
        <v>0</v>
      </c>
      <c r="I17" s="73">
        <f>[6]SopäInt!I17</f>
        <v>0</v>
      </c>
      <c r="J17" s="72">
        <f>[6]SopäInt!J17</f>
        <v>0</v>
      </c>
      <c r="K17" s="72">
        <f>[6]SopäInt!K17</f>
        <v>0</v>
      </c>
      <c r="L17" s="72">
        <f>[6]SopäInt!L17</f>
        <v>0</v>
      </c>
      <c r="M17" s="91">
        <f>[6]SopäInt!M17</f>
        <v>0</v>
      </c>
      <c r="N17" s="86">
        <f t="shared" si="2"/>
        <v>0</v>
      </c>
      <c r="O17" s="72">
        <f>[6]SopäInt!O17</f>
        <v>0</v>
      </c>
      <c r="P17" s="72">
        <f>[6]SopäInt!P17</f>
        <v>0</v>
      </c>
      <c r="Q17" s="72">
        <f>[6]SopäInt!Q17</f>
        <v>0</v>
      </c>
      <c r="R17" s="72">
        <f>[6]SopäInt!R17</f>
        <v>0</v>
      </c>
      <c r="S17" s="72">
        <f>[6]SopäInt!S17</f>
        <v>0</v>
      </c>
      <c r="T17" s="72">
        <f>[6]SopäInt!T17</f>
        <v>0</v>
      </c>
      <c r="U17" s="72">
        <f>[6]SopäInt!U17</f>
        <v>0</v>
      </c>
      <c r="V17" s="72">
        <f>[6]SopäInt!V17</f>
        <v>0</v>
      </c>
      <c r="W17" s="72">
        <f>[6]SopäInt!W17</f>
        <v>0</v>
      </c>
    </row>
    <row r="18" spans="1:23" s="78" customFormat="1" ht="24.75" customHeight="1">
      <c r="A18" s="76"/>
      <c r="B18" s="147" t="s">
        <v>28</v>
      </c>
      <c r="C18" s="148"/>
      <c r="D18" s="75">
        <f t="shared" si="5"/>
        <v>0</v>
      </c>
      <c r="E18" s="6">
        <f>[6]SopäInt!E18</f>
        <v>0</v>
      </c>
      <c r="F18" s="6">
        <f>[6]SopäInt!F18</f>
        <v>0</v>
      </c>
      <c r="G18" s="6">
        <f>[6]SopäInt!G18</f>
        <v>0</v>
      </c>
      <c r="H18" s="7">
        <f>[6]SopäInt!H18</f>
        <v>0</v>
      </c>
      <c r="I18" s="7">
        <f>[6]SopäInt!I18</f>
        <v>0</v>
      </c>
      <c r="J18" s="6">
        <f>[6]SopäInt!J18</f>
        <v>0</v>
      </c>
      <c r="K18" s="6">
        <f>[6]SopäInt!K18</f>
        <v>0</v>
      </c>
      <c r="L18" s="6">
        <f>[6]SopäInt!L18</f>
        <v>0</v>
      </c>
      <c r="M18" s="90">
        <f>[6]SopäInt!M18</f>
        <v>0</v>
      </c>
      <c r="N18" s="85">
        <f t="shared" si="2"/>
        <v>0</v>
      </c>
      <c r="O18" s="6">
        <f>[6]SopäInt!O18</f>
        <v>0</v>
      </c>
      <c r="P18" s="6">
        <f>[6]SopäInt!P18</f>
        <v>0</v>
      </c>
      <c r="Q18" s="6">
        <f>[6]SopäInt!Q18</f>
        <v>0</v>
      </c>
      <c r="R18" s="6">
        <f>[6]SopäInt!R18</f>
        <v>0</v>
      </c>
      <c r="S18" s="6">
        <f>[6]SopäInt!S18</f>
        <v>0</v>
      </c>
      <c r="T18" s="6">
        <f>[6]SopäInt!T18</f>
        <v>0</v>
      </c>
      <c r="U18" s="6">
        <f>[6]SopäInt!U18</f>
        <v>0</v>
      </c>
      <c r="V18" s="6">
        <f>[6]SopäInt!V18</f>
        <v>0</v>
      </c>
      <c r="W18" s="6">
        <f>[6]SopäInt!W18</f>
        <v>0</v>
      </c>
    </row>
    <row r="19" spans="1:23" ht="24.75" customHeight="1">
      <c r="A19" s="149" t="s">
        <v>104</v>
      </c>
      <c r="B19" s="150"/>
      <c r="C19" s="151"/>
      <c r="D19" s="101">
        <f t="shared" si="5"/>
        <v>0</v>
      </c>
      <c r="E19" s="102">
        <f>[6]SopäInt!E19</f>
        <v>0</v>
      </c>
      <c r="F19" s="103">
        <f>[6]SopäInt!F19</f>
        <v>0</v>
      </c>
      <c r="G19" s="102">
        <f>[6]SopäInt!G19</f>
        <v>0</v>
      </c>
      <c r="H19" s="102">
        <f>[6]SopäInt!H19</f>
        <v>0</v>
      </c>
      <c r="I19" s="102">
        <f>[6]SopäInt!I19</f>
        <v>0</v>
      </c>
      <c r="J19" s="102">
        <f>[6]SopäInt!J19</f>
        <v>0</v>
      </c>
      <c r="K19" s="102">
        <f>[6]SopäInt!K19</f>
        <v>0</v>
      </c>
      <c r="L19" s="102">
        <f>[6]SopäInt!L19</f>
        <v>0</v>
      </c>
      <c r="M19" s="104">
        <f>[6]SopäInt!M19</f>
        <v>0</v>
      </c>
      <c r="N19" s="105">
        <f t="shared" si="2"/>
        <v>0</v>
      </c>
      <c r="O19" s="102">
        <f>[6]SopäInt!O19</f>
        <v>0</v>
      </c>
      <c r="P19" s="102">
        <f>[6]SopäInt!P19</f>
        <v>0</v>
      </c>
      <c r="Q19" s="102">
        <f>[6]SopäInt!Q19</f>
        <v>0</v>
      </c>
      <c r="R19" s="102">
        <f>[6]SopäInt!R19</f>
        <v>0</v>
      </c>
      <c r="S19" s="102">
        <f>[6]SopäInt!S19</f>
        <v>0</v>
      </c>
      <c r="T19" s="102">
        <f>[6]SopäInt!T19</f>
        <v>0</v>
      </c>
      <c r="U19" s="102">
        <f>[6]SopäInt!U19</f>
        <v>0</v>
      </c>
      <c r="V19" s="102">
        <f>[6]SopäInt!V19</f>
        <v>0</v>
      </c>
      <c r="W19" s="102">
        <f>[6]SopäInt!W19</f>
        <v>0</v>
      </c>
    </row>
    <row r="20" spans="1:23" ht="35.25" customHeight="1">
      <c r="A20" s="8"/>
      <c r="B20" s="8"/>
      <c r="C20" s="8"/>
      <c r="D20" s="8"/>
      <c r="E20" s="8"/>
      <c r="F20" s="8"/>
    </row>
    <row r="21" spans="1:23" ht="14.25" customHeight="1">
      <c r="A21" s="8"/>
      <c r="B21" s="8"/>
      <c r="C21" s="8"/>
      <c r="D21" s="8"/>
      <c r="E21" s="8"/>
      <c r="F21" s="8"/>
    </row>
    <row r="22" spans="1:23" ht="14.25" customHeight="1"/>
    <row r="23" spans="1:23" ht="14.25" customHeight="1"/>
    <row r="24" spans="1:23" ht="14.25" customHeight="1"/>
    <row r="25" spans="1:23" ht="14.25" customHeight="1"/>
    <row r="26" spans="1:23" ht="14.25" customHeight="1"/>
    <row r="27" spans="1:23" ht="14.25" customHeight="1"/>
    <row r="28" spans="1:23" ht="14.25" customHeight="1"/>
    <row r="29" spans="1:23" ht="14.25" customHeight="1"/>
    <row r="30" spans="1:23" ht="14.25" customHeight="1"/>
    <row r="31" spans="1:23" ht="14.25" customHeight="1"/>
    <row r="32" spans="1:2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9" customHeight="1"/>
    <row r="49" ht="33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9" customHeight="1"/>
    <row r="76" ht="30" customHeight="1"/>
    <row r="92" spans="1:6">
      <c r="A92" s="9"/>
      <c r="B92" s="9"/>
      <c r="C92" s="9"/>
      <c r="D92" s="9"/>
      <c r="E92" s="9"/>
      <c r="F92" s="9"/>
    </row>
    <row r="93" spans="1:6">
      <c r="A93" s="9"/>
      <c r="B93" s="9"/>
      <c r="C93" s="9"/>
      <c r="D93" s="9"/>
      <c r="E93" s="9"/>
      <c r="F93" s="9"/>
    </row>
    <row r="94" spans="1:6">
      <c r="A94" s="9"/>
      <c r="B94" s="9"/>
      <c r="C94" s="9"/>
      <c r="D94" s="9"/>
      <c r="E94" s="9"/>
      <c r="F94" s="9"/>
    </row>
  </sheetData>
  <sheetProtection formatCells="0" formatColumns="0" formatRows="0"/>
  <mergeCells count="22">
    <mergeCell ref="A4:C6"/>
    <mergeCell ref="D4:M5"/>
    <mergeCell ref="N4:W4"/>
    <mergeCell ref="N5:W5"/>
    <mergeCell ref="A1:C1"/>
    <mergeCell ref="D1:M3"/>
    <mergeCell ref="N1:W3"/>
    <mergeCell ref="A2:B2"/>
    <mergeCell ref="A3:B3"/>
    <mergeCell ref="B17:C17"/>
    <mergeCell ref="B18:C18"/>
    <mergeCell ref="A19:C19"/>
    <mergeCell ref="A7:C7"/>
    <mergeCell ref="A9:C9"/>
    <mergeCell ref="B10:C10"/>
    <mergeCell ref="B11:C11"/>
    <mergeCell ref="B12:C12"/>
    <mergeCell ref="A8:C8"/>
    <mergeCell ref="B13:C13"/>
    <mergeCell ref="B14:C14"/>
    <mergeCell ref="B15:C15"/>
    <mergeCell ref="B16:C16"/>
  </mergeCells>
  <printOptions horizontalCentered="1" verticalCentered="1" headings="1"/>
  <pageMargins left="0.70866141732283472" right="0.6692913385826772" top="0.78740157480314965" bottom="0.78740157480314965" header="0.51181102362204722" footer="0.51181102362204722"/>
  <pageSetup paperSize="9" scale="80" pageOrder="overThenDown" orientation="landscape" r:id="rId1"/>
  <headerFooter alignWithMargins="0">
    <oddHeader>&amp;R&amp;"Arial,Standard"Seite &amp;P</oddHeader>
    <oddFooter>&amp;C&amp;"Arial,Standard"&amp;F&amp;R&amp;"Arial,Standard"Blatt "&amp;A"</oddFooter>
  </headerFooter>
  <colBreaks count="1" manualBreakCount="1">
    <brk id="13" max="1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9"/>
  <dimension ref="A1:W94"/>
  <sheetViews>
    <sheetView zoomScale="110" zoomScaleNormal="110" zoomScaleSheetLayoutView="80" workbookViewId="0">
      <pane xSplit="3" ySplit="6" topLeftCell="D7" activePane="bottomRight" state="frozen"/>
      <selection activeCell="L2" sqref="L2"/>
      <selection pane="topRight" activeCell="L2" sqref="L2"/>
      <selection pane="bottomLeft" activeCell="L2" sqref="L2"/>
      <selection pane="bottomRight" activeCell="L2" sqref="L2"/>
    </sheetView>
  </sheetViews>
  <sheetFormatPr baseColWidth="10" defaultColWidth="12" defaultRowHeight="12.75"/>
  <cols>
    <col min="1" max="1" width="2.33203125" style="1" customWidth="1"/>
    <col min="2" max="3" width="13.83203125" style="1" customWidth="1"/>
    <col min="4" max="23" width="11.33203125" style="1" customWidth="1"/>
    <col min="24" max="16384" width="12" style="1"/>
  </cols>
  <sheetData>
    <row r="1" spans="1:23" ht="30" customHeight="1">
      <c r="A1" s="180" t="s">
        <v>0</v>
      </c>
      <c r="B1" s="181"/>
      <c r="C1" s="182"/>
      <c r="D1" s="171"/>
      <c r="E1" s="183"/>
      <c r="F1" s="183"/>
      <c r="G1" s="183"/>
      <c r="H1" s="183"/>
      <c r="I1" s="183"/>
      <c r="J1" s="183"/>
      <c r="K1" s="183"/>
      <c r="L1" s="183"/>
      <c r="M1" s="184"/>
      <c r="N1" s="183"/>
      <c r="O1" s="183"/>
      <c r="P1" s="183"/>
      <c r="Q1" s="183"/>
      <c r="R1" s="183"/>
      <c r="S1" s="183"/>
      <c r="T1" s="183"/>
      <c r="U1" s="183"/>
      <c r="V1" s="183"/>
      <c r="W1" s="191"/>
    </row>
    <row r="2" spans="1:23" ht="16.5" customHeight="1">
      <c r="A2" s="195" t="s">
        <v>1</v>
      </c>
      <c r="B2" s="196"/>
      <c r="C2" s="92" t="str">
        <f>[7]SKL!C2</f>
        <v>2017/18</v>
      </c>
      <c r="D2" s="185"/>
      <c r="E2" s="186"/>
      <c r="F2" s="186"/>
      <c r="G2" s="186"/>
      <c r="H2" s="186"/>
      <c r="I2" s="186"/>
      <c r="J2" s="186"/>
      <c r="K2" s="186"/>
      <c r="L2" s="186"/>
      <c r="M2" s="187"/>
      <c r="N2" s="192"/>
      <c r="O2" s="186"/>
      <c r="P2" s="186"/>
      <c r="Q2" s="186"/>
      <c r="R2" s="186"/>
      <c r="S2" s="186"/>
      <c r="T2" s="186"/>
      <c r="U2" s="186"/>
      <c r="V2" s="186"/>
      <c r="W2" s="193"/>
    </row>
    <row r="3" spans="1:23" ht="16.5" customHeight="1">
      <c r="A3" s="197" t="s">
        <v>2</v>
      </c>
      <c r="B3" s="198"/>
      <c r="C3" s="92" t="s">
        <v>35</v>
      </c>
      <c r="D3" s="188"/>
      <c r="E3" s="189"/>
      <c r="F3" s="189"/>
      <c r="G3" s="189"/>
      <c r="H3" s="189"/>
      <c r="I3" s="189"/>
      <c r="J3" s="189"/>
      <c r="K3" s="189"/>
      <c r="L3" s="189"/>
      <c r="M3" s="190"/>
      <c r="N3" s="189"/>
      <c r="O3" s="189"/>
      <c r="P3" s="189"/>
      <c r="Q3" s="189"/>
      <c r="R3" s="189"/>
      <c r="S3" s="189"/>
      <c r="T3" s="189"/>
      <c r="U3" s="189"/>
      <c r="V3" s="189"/>
      <c r="W3" s="194"/>
    </row>
    <row r="4" spans="1:23" ht="21" customHeight="1">
      <c r="A4" s="162" t="s">
        <v>3</v>
      </c>
      <c r="B4" s="163"/>
      <c r="C4" s="164"/>
      <c r="D4" s="171" t="s">
        <v>4</v>
      </c>
      <c r="E4" s="172"/>
      <c r="F4" s="173"/>
      <c r="G4" s="173"/>
      <c r="H4" s="173"/>
      <c r="I4" s="173"/>
      <c r="J4" s="173"/>
      <c r="K4" s="173"/>
      <c r="L4" s="173"/>
      <c r="M4" s="174"/>
      <c r="N4" s="178" t="s">
        <v>5</v>
      </c>
      <c r="O4" s="178"/>
      <c r="P4" s="178"/>
      <c r="Q4" s="178"/>
      <c r="R4" s="178"/>
      <c r="S4" s="178"/>
      <c r="T4" s="178"/>
      <c r="U4" s="178"/>
      <c r="V4" s="178"/>
      <c r="W4" s="179"/>
    </row>
    <row r="5" spans="1:23" ht="20.25" customHeight="1">
      <c r="A5" s="165"/>
      <c r="B5" s="166"/>
      <c r="C5" s="167"/>
      <c r="D5" s="175"/>
      <c r="E5" s="176"/>
      <c r="F5" s="176"/>
      <c r="G5" s="176"/>
      <c r="H5" s="176"/>
      <c r="I5" s="176"/>
      <c r="J5" s="176"/>
      <c r="K5" s="176"/>
      <c r="L5" s="176"/>
      <c r="M5" s="177"/>
      <c r="N5" s="169" t="s">
        <v>6</v>
      </c>
      <c r="O5" s="176"/>
      <c r="P5" s="169"/>
      <c r="Q5" s="169"/>
      <c r="R5" s="169"/>
      <c r="S5" s="169"/>
      <c r="T5" s="169"/>
      <c r="U5" s="169"/>
      <c r="V5" s="169"/>
      <c r="W5" s="170"/>
    </row>
    <row r="6" spans="1:23" ht="60" customHeight="1">
      <c r="A6" s="168"/>
      <c r="B6" s="169"/>
      <c r="C6" s="170"/>
      <c r="D6" s="2" t="s">
        <v>7</v>
      </c>
      <c r="E6" s="3" t="s">
        <v>8</v>
      </c>
      <c r="F6" s="3" t="s">
        <v>9</v>
      </c>
      <c r="G6" s="4" t="s">
        <v>10</v>
      </c>
      <c r="H6" s="3" t="s">
        <v>11</v>
      </c>
      <c r="I6" s="4" t="s">
        <v>12</v>
      </c>
      <c r="J6" s="3" t="s">
        <v>13</v>
      </c>
      <c r="K6" s="4" t="s">
        <v>14</v>
      </c>
      <c r="L6" s="3" t="s">
        <v>15</v>
      </c>
      <c r="M6" s="87" t="s">
        <v>16</v>
      </c>
      <c r="N6" s="11" t="s">
        <v>7</v>
      </c>
      <c r="O6" s="3" t="s">
        <v>8</v>
      </c>
      <c r="P6" s="3" t="s">
        <v>9</v>
      </c>
      <c r="Q6" s="4" t="s">
        <v>10</v>
      </c>
      <c r="R6" s="3" t="s">
        <v>11</v>
      </c>
      <c r="S6" s="4" t="s">
        <v>12</v>
      </c>
      <c r="T6" s="3" t="s">
        <v>13</v>
      </c>
      <c r="U6" s="4" t="s">
        <v>14</v>
      </c>
      <c r="V6" s="3" t="s">
        <v>15</v>
      </c>
      <c r="W6" s="5" t="s">
        <v>16</v>
      </c>
    </row>
    <row r="7" spans="1:23" ht="33" customHeight="1" thickBot="1">
      <c r="A7" s="152" t="s">
        <v>17</v>
      </c>
      <c r="B7" s="153"/>
      <c r="C7" s="154"/>
      <c r="D7" s="79">
        <f>SUM(E7:M7)</f>
        <v>8856</v>
      </c>
      <c r="E7" s="34">
        <f>SUM(E8,E9,E19)</f>
        <v>81</v>
      </c>
      <c r="F7" s="34">
        <f t="shared" ref="F7:M7" si="0">SUM(F8,F9,F19)</f>
        <v>2518</v>
      </c>
      <c r="G7" s="34">
        <f t="shared" si="0"/>
        <v>69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249</v>
      </c>
      <c r="L7" s="34">
        <f t="shared" si="0"/>
        <v>5898</v>
      </c>
      <c r="M7" s="88">
        <f t="shared" si="0"/>
        <v>41</v>
      </c>
      <c r="N7" s="34">
        <f>SUM(O7:W7)</f>
        <v>1461</v>
      </c>
      <c r="O7" s="34">
        <f>SUM(O8,O9,O19)</f>
        <v>18</v>
      </c>
      <c r="P7" s="34">
        <f t="shared" ref="P7:W7" si="1">SUM(P8,P9,P19)</f>
        <v>521</v>
      </c>
      <c r="Q7" s="34">
        <f t="shared" si="1"/>
        <v>14</v>
      </c>
      <c r="R7" s="34">
        <f t="shared" si="1"/>
        <v>0</v>
      </c>
      <c r="S7" s="34">
        <f t="shared" si="1"/>
        <v>0</v>
      </c>
      <c r="T7" s="34">
        <f t="shared" si="1"/>
        <v>0</v>
      </c>
      <c r="U7" s="34">
        <f t="shared" si="1"/>
        <v>10</v>
      </c>
      <c r="V7" s="34">
        <f t="shared" si="1"/>
        <v>897</v>
      </c>
      <c r="W7" s="34">
        <f t="shared" si="1"/>
        <v>1</v>
      </c>
    </row>
    <row r="8" spans="1:23" ht="24.75" customHeight="1" thickTop="1">
      <c r="A8" s="158" t="s">
        <v>18</v>
      </c>
      <c r="B8" s="159"/>
      <c r="C8" s="160"/>
      <c r="D8" s="80">
        <f>SUM(E8:M8)</f>
        <v>4190</v>
      </c>
      <c r="E8" s="81">
        <f>[7]SopäInt!E8</f>
        <v>1</v>
      </c>
      <c r="F8" s="81">
        <f>[7]SopäInt!F8</f>
        <v>1022</v>
      </c>
      <c r="G8" s="81">
        <f>[7]SopäInt!G8</f>
        <v>35</v>
      </c>
      <c r="H8" s="82">
        <f>[7]SopäInt!H8</f>
        <v>0</v>
      </c>
      <c r="I8" s="82">
        <f>[7]SopäInt!I8</f>
        <v>0</v>
      </c>
      <c r="J8" s="81">
        <f>[7]SopäInt!J8</f>
        <v>0</v>
      </c>
      <c r="K8" s="81">
        <f>[7]SopäInt!K8</f>
        <v>7</v>
      </c>
      <c r="L8" s="81">
        <f>[7]SopäInt!L8</f>
        <v>3110</v>
      </c>
      <c r="M8" s="89">
        <f>[7]SopäInt!M8</f>
        <v>15</v>
      </c>
      <c r="N8" s="84">
        <f t="shared" ref="N8:N19" si="2">SUM(O8:W8)</f>
        <v>885</v>
      </c>
      <c r="O8" s="81">
        <f>[7]SopäInt!O8</f>
        <v>0</v>
      </c>
      <c r="P8" s="81">
        <f>[7]SopäInt!P8</f>
        <v>281</v>
      </c>
      <c r="Q8" s="81">
        <f>[7]SopäInt!Q8</f>
        <v>5</v>
      </c>
      <c r="R8" s="81">
        <f>[7]SopäInt!R8</f>
        <v>0</v>
      </c>
      <c r="S8" s="81">
        <f>[7]SopäInt!S8</f>
        <v>0</v>
      </c>
      <c r="T8" s="81">
        <f>[7]SopäInt!T8</f>
        <v>0</v>
      </c>
      <c r="U8" s="81">
        <f>[7]SopäInt!U8</f>
        <v>3</v>
      </c>
      <c r="V8" s="81">
        <f>[7]SopäInt!V8</f>
        <v>595</v>
      </c>
      <c r="W8" s="81">
        <f>[7]SopäInt!W8</f>
        <v>1</v>
      </c>
    </row>
    <row r="9" spans="1:23" ht="24.75" customHeight="1">
      <c r="A9" s="149" t="s">
        <v>19</v>
      </c>
      <c r="B9" s="150"/>
      <c r="C9" s="151"/>
      <c r="D9" s="83">
        <f>SUM(E9:M9)</f>
        <v>4666</v>
      </c>
      <c r="E9" s="44">
        <f>SUM(E10:E18)</f>
        <v>80</v>
      </c>
      <c r="F9" s="44">
        <f t="shared" ref="F9:M9" si="3">SUM(F10:F18)</f>
        <v>1496</v>
      </c>
      <c r="G9" s="44">
        <f t="shared" si="3"/>
        <v>34</v>
      </c>
      <c r="H9" s="44">
        <f t="shared" si="3"/>
        <v>0</v>
      </c>
      <c r="I9" s="44">
        <f t="shared" si="3"/>
        <v>0</v>
      </c>
      <c r="J9" s="44">
        <f t="shared" si="3"/>
        <v>0</v>
      </c>
      <c r="K9" s="44">
        <f t="shared" si="3"/>
        <v>242</v>
      </c>
      <c r="L9" s="44">
        <f t="shared" si="3"/>
        <v>2788</v>
      </c>
      <c r="M9" s="44">
        <f t="shared" si="3"/>
        <v>26</v>
      </c>
      <c r="N9" s="44">
        <f t="shared" si="2"/>
        <v>576</v>
      </c>
      <c r="O9" s="44">
        <f>SUM(O10:O18)</f>
        <v>18</v>
      </c>
      <c r="P9" s="44">
        <f t="shared" ref="P9:W9" si="4">SUM(P10:P18)</f>
        <v>240</v>
      </c>
      <c r="Q9" s="44">
        <f t="shared" si="4"/>
        <v>9</v>
      </c>
      <c r="R9" s="44">
        <f t="shared" si="4"/>
        <v>0</v>
      </c>
      <c r="S9" s="44">
        <f t="shared" si="4"/>
        <v>0</v>
      </c>
      <c r="T9" s="44">
        <f t="shared" si="4"/>
        <v>0</v>
      </c>
      <c r="U9" s="44">
        <f t="shared" si="4"/>
        <v>7</v>
      </c>
      <c r="V9" s="44">
        <f t="shared" si="4"/>
        <v>302</v>
      </c>
      <c r="W9" s="44">
        <f t="shared" si="4"/>
        <v>0</v>
      </c>
    </row>
    <row r="10" spans="1:23" ht="24.75" customHeight="1">
      <c r="A10" s="76"/>
      <c r="B10" s="155" t="s">
        <v>20</v>
      </c>
      <c r="C10" s="156"/>
      <c r="D10" s="75">
        <f t="shared" ref="D10:D19" si="5">SUM(E10:M10)</f>
        <v>64</v>
      </c>
      <c r="E10" s="6">
        <f>[7]SopäInt!E10</f>
        <v>7</v>
      </c>
      <c r="F10" s="6">
        <f>[7]SopäInt!F10</f>
        <v>16</v>
      </c>
      <c r="G10" s="6">
        <f>[7]SopäInt!G10</f>
        <v>0</v>
      </c>
      <c r="H10" s="7">
        <f>[7]SopäInt!H10</f>
        <v>0</v>
      </c>
      <c r="I10" s="7">
        <f>[7]SopäInt!I10</f>
        <v>0</v>
      </c>
      <c r="J10" s="6">
        <f>[7]SopäInt!J10</f>
        <v>0</v>
      </c>
      <c r="K10" s="6">
        <f>[7]SopäInt!K10</f>
        <v>23</v>
      </c>
      <c r="L10" s="6">
        <f>[7]SopäInt!L10</f>
        <v>17</v>
      </c>
      <c r="M10" s="90">
        <f>[7]SopäInt!M10</f>
        <v>1</v>
      </c>
      <c r="N10" s="85">
        <f t="shared" si="2"/>
        <v>6</v>
      </c>
      <c r="O10" s="6">
        <f>[7]SopäInt!O10</f>
        <v>1</v>
      </c>
      <c r="P10" s="6">
        <f>[7]SopäInt!P10</f>
        <v>3</v>
      </c>
      <c r="Q10" s="6">
        <f>[7]SopäInt!Q10</f>
        <v>0</v>
      </c>
      <c r="R10" s="6">
        <f>[7]SopäInt!R10</f>
        <v>0</v>
      </c>
      <c r="S10" s="6">
        <f>[7]SopäInt!S10</f>
        <v>0</v>
      </c>
      <c r="T10" s="6">
        <f>[7]SopäInt!T10</f>
        <v>0</v>
      </c>
      <c r="U10" s="6">
        <f>[7]SopäInt!U10</f>
        <v>1</v>
      </c>
      <c r="V10" s="6">
        <f>[7]SopäInt!V10</f>
        <v>1</v>
      </c>
      <c r="W10" s="111">
        <f>[7]SopäInt!W10</f>
        <v>0</v>
      </c>
    </row>
    <row r="11" spans="1:23" ht="24.75" customHeight="1">
      <c r="A11" s="71"/>
      <c r="B11" s="157" t="s">
        <v>21</v>
      </c>
      <c r="C11" s="146"/>
      <c r="D11" s="70">
        <f t="shared" si="5"/>
        <v>173</v>
      </c>
      <c r="E11" s="72">
        <f>[7]SopäInt!E11</f>
        <v>11</v>
      </c>
      <c r="F11" s="72">
        <f>[7]SopäInt!F11</f>
        <v>51</v>
      </c>
      <c r="G11" s="72">
        <f>[7]SopäInt!G11</f>
        <v>0</v>
      </c>
      <c r="H11" s="73">
        <f>[7]SopäInt!H11</f>
        <v>0</v>
      </c>
      <c r="I11" s="73">
        <f>[7]SopäInt!I11</f>
        <v>0</v>
      </c>
      <c r="J11" s="72">
        <f>[7]SopäInt!J11</f>
        <v>0</v>
      </c>
      <c r="K11" s="72">
        <f>[7]SopäInt!K11</f>
        <v>29</v>
      </c>
      <c r="L11" s="72">
        <f>[7]SopäInt!L11</f>
        <v>81</v>
      </c>
      <c r="M11" s="91">
        <f>[7]SopäInt!M11</f>
        <v>1</v>
      </c>
      <c r="N11" s="86">
        <f t="shared" si="2"/>
        <v>11</v>
      </c>
      <c r="O11" s="72">
        <f>[7]SopäInt!O11</f>
        <v>0</v>
      </c>
      <c r="P11" s="72">
        <f>[7]SopäInt!P11</f>
        <v>4</v>
      </c>
      <c r="Q11" s="72">
        <f>[7]SopäInt!Q11</f>
        <v>0</v>
      </c>
      <c r="R11" s="72">
        <f>[7]SopäInt!R11</f>
        <v>0</v>
      </c>
      <c r="S11" s="72">
        <f>[7]SopäInt!S11</f>
        <v>0</v>
      </c>
      <c r="T11" s="72">
        <f>[7]SopäInt!T11</f>
        <v>0</v>
      </c>
      <c r="U11" s="72">
        <f>[7]SopäInt!U11</f>
        <v>0</v>
      </c>
      <c r="V11" s="72">
        <f>[7]SopäInt!V11</f>
        <v>7</v>
      </c>
      <c r="W11" s="73">
        <f>[7]SopäInt!W11</f>
        <v>0</v>
      </c>
    </row>
    <row r="12" spans="1:23" ht="24.75" customHeight="1">
      <c r="A12" s="77"/>
      <c r="B12" s="155" t="s">
        <v>22</v>
      </c>
      <c r="C12" s="156"/>
      <c r="D12" s="75">
        <f t="shared" si="5"/>
        <v>997</v>
      </c>
      <c r="E12" s="6">
        <f>[7]SopäInt!E12</f>
        <v>50</v>
      </c>
      <c r="F12" s="6">
        <f>[7]SopäInt!F12</f>
        <v>347</v>
      </c>
      <c r="G12" s="6">
        <f>[7]SopäInt!G12</f>
        <v>3</v>
      </c>
      <c r="H12" s="7">
        <f>[7]SopäInt!H12</f>
        <v>0</v>
      </c>
      <c r="I12" s="7">
        <f>[7]SopäInt!I12</f>
        <v>0</v>
      </c>
      <c r="J12" s="6">
        <f>[7]SopäInt!J12</f>
        <v>0</v>
      </c>
      <c r="K12" s="6">
        <f>[7]SopäInt!K12</f>
        <v>10</v>
      </c>
      <c r="L12" s="6">
        <f>[7]SopäInt!L12</f>
        <v>587</v>
      </c>
      <c r="M12" s="90">
        <f>[7]SopäInt!M12</f>
        <v>0</v>
      </c>
      <c r="N12" s="85">
        <f t="shared" si="2"/>
        <v>175</v>
      </c>
      <c r="O12" s="6">
        <f>[7]SopäInt!O12</f>
        <v>14</v>
      </c>
      <c r="P12" s="6">
        <f>[7]SopäInt!P12</f>
        <v>75</v>
      </c>
      <c r="Q12" s="6">
        <f>[7]SopäInt!Q12</f>
        <v>1</v>
      </c>
      <c r="R12" s="6">
        <f>[7]SopäInt!R12</f>
        <v>0</v>
      </c>
      <c r="S12" s="6">
        <f>[7]SopäInt!S12</f>
        <v>0</v>
      </c>
      <c r="T12" s="6">
        <f>[7]SopäInt!T12</f>
        <v>0</v>
      </c>
      <c r="U12" s="6">
        <f>[7]SopäInt!U12</f>
        <v>2</v>
      </c>
      <c r="V12" s="6">
        <f>[7]SopäInt!V12</f>
        <v>83</v>
      </c>
      <c r="W12" s="7">
        <f>[7]SopäInt!W12</f>
        <v>0</v>
      </c>
    </row>
    <row r="13" spans="1:23" ht="24.75" customHeight="1">
      <c r="A13" s="74"/>
      <c r="B13" s="145" t="s">
        <v>23</v>
      </c>
      <c r="C13" s="161"/>
      <c r="D13" s="70">
        <f t="shared" si="5"/>
        <v>540</v>
      </c>
      <c r="E13" s="72">
        <f>[7]SopäInt!E13</f>
        <v>6</v>
      </c>
      <c r="F13" s="72">
        <f>[7]SopäInt!F13</f>
        <v>210</v>
      </c>
      <c r="G13" s="72">
        <f>[7]SopäInt!G13</f>
        <v>6</v>
      </c>
      <c r="H13" s="73">
        <f>[7]SopäInt!H13</f>
        <v>0</v>
      </c>
      <c r="I13" s="73">
        <f>[7]SopäInt!I13</f>
        <v>0</v>
      </c>
      <c r="J13" s="72">
        <f>[7]SopäInt!J13</f>
        <v>0</v>
      </c>
      <c r="K13" s="72">
        <f>[7]SopäInt!K13</f>
        <v>28</v>
      </c>
      <c r="L13" s="72">
        <f>[7]SopäInt!L13</f>
        <v>283</v>
      </c>
      <c r="M13" s="91">
        <f>[7]SopäInt!M13</f>
        <v>7</v>
      </c>
      <c r="N13" s="86">
        <f t="shared" si="2"/>
        <v>47</v>
      </c>
      <c r="O13" s="72">
        <f>[7]SopäInt!O13</f>
        <v>1</v>
      </c>
      <c r="P13" s="72">
        <f>[7]SopäInt!P13</f>
        <v>21</v>
      </c>
      <c r="Q13" s="72">
        <f>[7]SopäInt!Q13</f>
        <v>1</v>
      </c>
      <c r="R13" s="72">
        <f>[7]SopäInt!R13</f>
        <v>0</v>
      </c>
      <c r="S13" s="72">
        <f>[7]SopäInt!S13</f>
        <v>0</v>
      </c>
      <c r="T13" s="72">
        <f>[7]SopäInt!T13</f>
        <v>0</v>
      </c>
      <c r="U13" s="72">
        <f>[7]SopäInt!U13</f>
        <v>0</v>
      </c>
      <c r="V13" s="72">
        <f>[7]SopäInt!V13</f>
        <v>24</v>
      </c>
      <c r="W13" s="73">
        <f>[7]SopäInt!W13</f>
        <v>0</v>
      </c>
    </row>
    <row r="14" spans="1:23" ht="24.75" customHeight="1">
      <c r="A14" s="76"/>
      <c r="B14" s="155" t="s">
        <v>24</v>
      </c>
      <c r="C14" s="156"/>
      <c r="D14" s="75">
        <f t="shared" si="5"/>
        <v>494</v>
      </c>
      <c r="E14" s="6">
        <f>[7]SopäInt!E14</f>
        <v>3</v>
      </c>
      <c r="F14" s="6">
        <f>[7]SopäInt!F14</f>
        <v>194</v>
      </c>
      <c r="G14" s="6">
        <f>[7]SopäInt!G14</f>
        <v>13</v>
      </c>
      <c r="H14" s="7">
        <f>[7]SopäInt!H14</f>
        <v>0</v>
      </c>
      <c r="I14" s="7">
        <f>[7]SopäInt!I14</f>
        <v>0</v>
      </c>
      <c r="J14" s="6">
        <f>[7]SopäInt!J14</f>
        <v>0</v>
      </c>
      <c r="K14" s="6">
        <f>[7]SopäInt!K14</f>
        <v>0</v>
      </c>
      <c r="L14" s="6">
        <f>[7]SopäInt!L14</f>
        <v>283</v>
      </c>
      <c r="M14" s="90">
        <f>[7]SopäInt!M14</f>
        <v>1</v>
      </c>
      <c r="N14" s="85">
        <f t="shared" si="2"/>
        <v>98</v>
      </c>
      <c r="O14" s="6">
        <f>[7]SopäInt!O14</f>
        <v>0</v>
      </c>
      <c r="P14" s="6">
        <f>[7]SopäInt!P14</f>
        <v>47</v>
      </c>
      <c r="Q14" s="6">
        <f>[7]SopäInt!Q14</f>
        <v>4</v>
      </c>
      <c r="R14" s="6">
        <f>[7]SopäInt!R14</f>
        <v>0</v>
      </c>
      <c r="S14" s="6">
        <f>[7]SopäInt!S14</f>
        <v>0</v>
      </c>
      <c r="T14" s="6">
        <f>[7]SopäInt!T14</f>
        <v>0</v>
      </c>
      <c r="U14" s="6">
        <f>[7]SopäInt!U14</f>
        <v>0</v>
      </c>
      <c r="V14" s="6">
        <f>[7]SopäInt!V14</f>
        <v>47</v>
      </c>
      <c r="W14" s="7">
        <f>[7]SopäInt!W14</f>
        <v>0</v>
      </c>
    </row>
    <row r="15" spans="1:23" ht="24.75" customHeight="1">
      <c r="A15" s="71"/>
      <c r="B15" s="145" t="s">
        <v>25</v>
      </c>
      <c r="C15" s="146"/>
      <c r="D15" s="70">
        <f t="shared" si="5"/>
        <v>2112</v>
      </c>
      <c r="E15" s="72">
        <f>[7]SopäInt!E15</f>
        <v>1</v>
      </c>
      <c r="F15" s="72">
        <f>[7]SopäInt!F15</f>
        <v>600</v>
      </c>
      <c r="G15" s="72">
        <f>[7]SopäInt!G15</f>
        <v>9</v>
      </c>
      <c r="H15" s="73">
        <f>[7]SopäInt!H15</f>
        <v>0</v>
      </c>
      <c r="I15" s="73">
        <f>[7]SopäInt!I15</f>
        <v>0</v>
      </c>
      <c r="J15" s="72">
        <f>[7]SopäInt!J15</f>
        <v>0</v>
      </c>
      <c r="K15" s="72">
        <f>[7]SopäInt!K15</f>
        <v>100</v>
      </c>
      <c r="L15" s="72">
        <f>[7]SopäInt!L15</f>
        <v>1388</v>
      </c>
      <c r="M15" s="91">
        <f>[7]SopäInt!M15</f>
        <v>14</v>
      </c>
      <c r="N15" s="86">
        <f t="shared" si="2"/>
        <v>219</v>
      </c>
      <c r="O15" s="72">
        <f>[7]SopäInt!O15</f>
        <v>1</v>
      </c>
      <c r="P15" s="72">
        <f>[7]SopäInt!P15</f>
        <v>81</v>
      </c>
      <c r="Q15" s="72">
        <f>[7]SopäInt!Q15</f>
        <v>2</v>
      </c>
      <c r="R15" s="72">
        <f>[7]SopäInt!R15</f>
        <v>0</v>
      </c>
      <c r="S15" s="72">
        <f>[7]SopäInt!S15</f>
        <v>0</v>
      </c>
      <c r="T15" s="72">
        <f>[7]SopäInt!T15</f>
        <v>0</v>
      </c>
      <c r="U15" s="72">
        <f>[7]SopäInt!U15</f>
        <v>3</v>
      </c>
      <c r="V15" s="72">
        <f>[7]SopäInt!V15</f>
        <v>132</v>
      </c>
      <c r="W15" s="73">
        <f>[7]SopäInt!W15</f>
        <v>0</v>
      </c>
    </row>
    <row r="16" spans="1:23" s="78" customFormat="1" ht="24.75" customHeight="1">
      <c r="A16" s="77"/>
      <c r="B16" s="155" t="s">
        <v>26</v>
      </c>
      <c r="C16" s="156"/>
      <c r="D16" s="75">
        <f t="shared" si="5"/>
        <v>0</v>
      </c>
      <c r="E16" s="6">
        <f>[7]SopäInt!E16</f>
        <v>0</v>
      </c>
      <c r="F16" s="6">
        <f>[7]SopäInt!F16</f>
        <v>0</v>
      </c>
      <c r="G16" s="6">
        <f>[7]SopäInt!G16</f>
        <v>0</v>
      </c>
      <c r="H16" s="7">
        <f>[7]SopäInt!H16</f>
        <v>0</v>
      </c>
      <c r="I16" s="7">
        <f>[7]SopäInt!I16</f>
        <v>0</v>
      </c>
      <c r="J16" s="6">
        <f>[7]SopäInt!J16</f>
        <v>0</v>
      </c>
      <c r="K16" s="6">
        <f>[7]SopäInt!K16</f>
        <v>0</v>
      </c>
      <c r="L16" s="6">
        <f>[7]SopäInt!L16</f>
        <v>0</v>
      </c>
      <c r="M16" s="90">
        <f>[7]SopäInt!M16</f>
        <v>0</v>
      </c>
      <c r="N16" s="85">
        <f t="shared" si="2"/>
        <v>0</v>
      </c>
      <c r="O16" s="6">
        <f>[7]SopäInt!O16</f>
        <v>0</v>
      </c>
      <c r="P16" s="6">
        <f>[7]SopäInt!P16</f>
        <v>0</v>
      </c>
      <c r="Q16" s="6">
        <f>[7]SopäInt!Q16</f>
        <v>0</v>
      </c>
      <c r="R16" s="6">
        <f>[7]SopäInt!R16</f>
        <v>0</v>
      </c>
      <c r="S16" s="6">
        <f>[7]SopäInt!S16</f>
        <v>0</v>
      </c>
      <c r="T16" s="6">
        <f>[7]SopäInt!T16</f>
        <v>0</v>
      </c>
      <c r="U16" s="6">
        <f>[7]SopäInt!U16</f>
        <v>0</v>
      </c>
      <c r="V16" s="6">
        <f>[7]SopäInt!V16</f>
        <v>0</v>
      </c>
      <c r="W16" s="7">
        <f>[7]SopäInt!W16</f>
        <v>0</v>
      </c>
    </row>
    <row r="17" spans="1:23" ht="24.75" customHeight="1">
      <c r="A17" s="74"/>
      <c r="B17" s="145" t="s">
        <v>27</v>
      </c>
      <c r="C17" s="146"/>
      <c r="D17" s="70">
        <f t="shared" si="5"/>
        <v>0</v>
      </c>
      <c r="E17" s="72">
        <f>[7]SopäInt!E17</f>
        <v>0</v>
      </c>
      <c r="F17" s="72">
        <f>[7]SopäInt!F17</f>
        <v>0</v>
      </c>
      <c r="G17" s="72">
        <f>[7]SopäInt!G17</f>
        <v>0</v>
      </c>
      <c r="H17" s="73">
        <f>[7]SopäInt!H17</f>
        <v>0</v>
      </c>
      <c r="I17" s="73">
        <f>[7]SopäInt!I17</f>
        <v>0</v>
      </c>
      <c r="J17" s="72">
        <f>[7]SopäInt!J17</f>
        <v>0</v>
      </c>
      <c r="K17" s="72">
        <f>[7]SopäInt!K17</f>
        <v>0</v>
      </c>
      <c r="L17" s="72">
        <f>[7]SopäInt!L17</f>
        <v>0</v>
      </c>
      <c r="M17" s="91">
        <f>[7]SopäInt!M17</f>
        <v>0</v>
      </c>
      <c r="N17" s="86">
        <f t="shared" si="2"/>
        <v>0</v>
      </c>
      <c r="O17" s="72">
        <f>[7]SopäInt!O17</f>
        <v>0</v>
      </c>
      <c r="P17" s="72">
        <f>[7]SopäInt!P17</f>
        <v>0</v>
      </c>
      <c r="Q17" s="72">
        <f>[7]SopäInt!Q17</f>
        <v>0</v>
      </c>
      <c r="R17" s="72">
        <f>[7]SopäInt!R17</f>
        <v>0</v>
      </c>
      <c r="S17" s="72">
        <f>[7]SopäInt!S17</f>
        <v>0</v>
      </c>
      <c r="T17" s="72">
        <f>[7]SopäInt!T17</f>
        <v>0</v>
      </c>
      <c r="U17" s="72">
        <f>[7]SopäInt!U17</f>
        <v>0</v>
      </c>
      <c r="V17" s="72">
        <f>[7]SopäInt!V17</f>
        <v>0</v>
      </c>
      <c r="W17" s="72">
        <f>[7]SopäInt!W17</f>
        <v>0</v>
      </c>
    </row>
    <row r="18" spans="1:23" s="78" customFormat="1" ht="24.75" customHeight="1">
      <c r="A18" s="76"/>
      <c r="B18" s="147" t="s">
        <v>28</v>
      </c>
      <c r="C18" s="148"/>
      <c r="D18" s="75">
        <f t="shared" si="5"/>
        <v>286</v>
      </c>
      <c r="E18" s="6">
        <f>[7]SopäInt!E18</f>
        <v>2</v>
      </c>
      <c r="F18" s="6">
        <f>[7]SopäInt!F18</f>
        <v>78</v>
      </c>
      <c r="G18" s="6">
        <f>[7]SopäInt!G18</f>
        <v>3</v>
      </c>
      <c r="H18" s="7">
        <f>[7]SopäInt!H18</f>
        <v>0</v>
      </c>
      <c r="I18" s="7">
        <f>[7]SopäInt!I18</f>
        <v>0</v>
      </c>
      <c r="J18" s="6">
        <f>[7]SopäInt!J18</f>
        <v>0</v>
      </c>
      <c r="K18" s="6">
        <f>[7]SopäInt!K18</f>
        <v>52</v>
      </c>
      <c r="L18" s="6">
        <f>[7]SopäInt!L18</f>
        <v>149</v>
      </c>
      <c r="M18" s="90">
        <f>[7]SopäInt!M18</f>
        <v>2</v>
      </c>
      <c r="N18" s="85">
        <f t="shared" si="2"/>
        <v>20</v>
      </c>
      <c r="O18" s="6">
        <f>[7]SopäInt!O18</f>
        <v>1</v>
      </c>
      <c r="P18" s="6">
        <f>[7]SopäInt!P18</f>
        <v>9</v>
      </c>
      <c r="Q18" s="6">
        <f>[7]SopäInt!Q18</f>
        <v>1</v>
      </c>
      <c r="R18" s="6">
        <f>[7]SopäInt!R18</f>
        <v>0</v>
      </c>
      <c r="S18" s="6">
        <f>[7]SopäInt!S18</f>
        <v>0</v>
      </c>
      <c r="T18" s="6">
        <f>[7]SopäInt!T18</f>
        <v>0</v>
      </c>
      <c r="U18" s="6">
        <f>[7]SopäInt!U18</f>
        <v>1</v>
      </c>
      <c r="V18" s="6">
        <f>[7]SopäInt!V18</f>
        <v>8</v>
      </c>
      <c r="W18" s="6">
        <f>[7]SopäInt!W18</f>
        <v>0</v>
      </c>
    </row>
    <row r="19" spans="1:23" ht="24.75" customHeight="1">
      <c r="A19" s="149" t="s">
        <v>104</v>
      </c>
      <c r="B19" s="150"/>
      <c r="C19" s="151"/>
      <c r="D19" s="101">
        <f t="shared" si="5"/>
        <v>0</v>
      </c>
      <c r="E19" s="102">
        <f>[7]SopäInt!E19</f>
        <v>0</v>
      </c>
      <c r="F19" s="103">
        <f>[7]SopäInt!F19</f>
        <v>0</v>
      </c>
      <c r="G19" s="102">
        <f>[7]SopäInt!G19</f>
        <v>0</v>
      </c>
      <c r="H19" s="102">
        <f>[7]SopäInt!H19</f>
        <v>0</v>
      </c>
      <c r="I19" s="102">
        <f>[7]SopäInt!I19</f>
        <v>0</v>
      </c>
      <c r="J19" s="102">
        <f>[7]SopäInt!J19</f>
        <v>0</v>
      </c>
      <c r="K19" s="102">
        <f>[7]SopäInt!K19</f>
        <v>0</v>
      </c>
      <c r="L19" s="102">
        <f>[7]SopäInt!L19</f>
        <v>0</v>
      </c>
      <c r="M19" s="104">
        <f>[7]SopäInt!M19</f>
        <v>0</v>
      </c>
      <c r="N19" s="105">
        <f t="shared" si="2"/>
        <v>0</v>
      </c>
      <c r="O19" s="102">
        <f>[7]SopäInt!O19</f>
        <v>0</v>
      </c>
      <c r="P19" s="102">
        <f>[7]SopäInt!P19</f>
        <v>0</v>
      </c>
      <c r="Q19" s="102">
        <f>[7]SopäInt!Q19</f>
        <v>0</v>
      </c>
      <c r="R19" s="102">
        <f>[7]SopäInt!R19</f>
        <v>0</v>
      </c>
      <c r="S19" s="102">
        <f>[7]SopäInt!S19</f>
        <v>0</v>
      </c>
      <c r="T19" s="102">
        <f>[7]SopäInt!T19</f>
        <v>0</v>
      </c>
      <c r="U19" s="102">
        <f>[7]SopäInt!U19</f>
        <v>0</v>
      </c>
      <c r="V19" s="102">
        <f>[7]SopäInt!V19</f>
        <v>0</v>
      </c>
      <c r="W19" s="102">
        <f>[7]SopäInt!W19</f>
        <v>0</v>
      </c>
    </row>
    <row r="20" spans="1:23" ht="35.25" customHeight="1">
      <c r="A20" s="8"/>
      <c r="B20" s="8"/>
      <c r="C20" s="8"/>
      <c r="D20" s="8"/>
      <c r="E20" s="8"/>
      <c r="F20" s="8"/>
    </row>
    <row r="21" spans="1:23" ht="14.25" customHeight="1">
      <c r="A21" s="8"/>
      <c r="B21" s="8"/>
      <c r="C21" s="8"/>
      <c r="D21" s="8"/>
      <c r="E21" s="8"/>
      <c r="F21" s="8"/>
    </row>
    <row r="22" spans="1:23" ht="14.25" customHeight="1"/>
    <row r="23" spans="1:23" ht="14.25" customHeight="1"/>
    <row r="24" spans="1:23" ht="14.25" customHeight="1"/>
    <row r="25" spans="1:23" ht="14.25" customHeight="1"/>
    <row r="26" spans="1:23" ht="14.25" customHeight="1"/>
    <row r="27" spans="1:23" ht="14.25" customHeight="1"/>
    <row r="28" spans="1:23" ht="14.25" customHeight="1"/>
    <row r="29" spans="1:23" ht="14.25" customHeight="1"/>
    <row r="30" spans="1:23" ht="14.25" customHeight="1"/>
    <row r="31" spans="1:23" ht="14.25" customHeight="1"/>
    <row r="32" spans="1:2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9" customHeight="1"/>
    <row r="49" ht="33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9" customHeight="1"/>
    <row r="76" ht="30" customHeight="1"/>
    <row r="92" spans="1:6">
      <c r="A92" s="9"/>
      <c r="B92" s="9"/>
      <c r="C92" s="9"/>
      <c r="D92" s="9"/>
      <c r="E92" s="9"/>
      <c r="F92" s="9"/>
    </row>
    <row r="93" spans="1:6">
      <c r="A93" s="9"/>
      <c r="B93" s="9"/>
      <c r="C93" s="9"/>
      <c r="D93" s="9"/>
      <c r="E93" s="9"/>
      <c r="F93" s="9"/>
    </row>
    <row r="94" spans="1:6">
      <c r="A94" s="9"/>
      <c r="B94" s="9"/>
      <c r="C94" s="9"/>
      <c r="D94" s="9"/>
      <c r="E94" s="9"/>
      <c r="F94" s="9"/>
    </row>
  </sheetData>
  <sheetProtection formatCells="0" formatColumns="0" formatRows="0"/>
  <mergeCells count="22">
    <mergeCell ref="A4:C6"/>
    <mergeCell ref="D4:M5"/>
    <mergeCell ref="N4:W4"/>
    <mergeCell ref="N5:W5"/>
    <mergeCell ref="A1:C1"/>
    <mergeCell ref="D1:M3"/>
    <mergeCell ref="N1:W3"/>
    <mergeCell ref="A2:B2"/>
    <mergeCell ref="A3:B3"/>
    <mergeCell ref="B17:C17"/>
    <mergeCell ref="B18:C18"/>
    <mergeCell ref="A19:C19"/>
    <mergeCell ref="A7:C7"/>
    <mergeCell ref="A9:C9"/>
    <mergeCell ref="B10:C10"/>
    <mergeCell ref="B11:C11"/>
    <mergeCell ref="B12:C12"/>
    <mergeCell ref="A8:C8"/>
    <mergeCell ref="B13:C13"/>
    <mergeCell ref="B14:C14"/>
    <mergeCell ref="B15:C15"/>
    <mergeCell ref="B16:C16"/>
  </mergeCells>
  <printOptions horizontalCentered="1" verticalCentered="1" headings="1"/>
  <pageMargins left="0.70866141732283472" right="0.6692913385826772" top="0.78740157480314965" bottom="0.78740157480314965" header="0.51181102362204722" footer="0.51181102362204722"/>
  <pageSetup paperSize="9" scale="80" pageOrder="overThenDown" orientation="landscape" r:id="rId1"/>
  <headerFooter alignWithMargins="0">
    <oddHeader>&amp;R&amp;"Arial,Standard"Seite &amp;P</oddHeader>
    <oddFooter>&amp;C&amp;"Arial,Standard"&amp;F&amp;R&amp;"Arial,Standard"Blatt "&amp;A"</oddFooter>
  </headerFooter>
  <colBreaks count="1" manualBreakCount="1">
    <brk id="13" max="1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0"/>
  <dimension ref="A1:W94"/>
  <sheetViews>
    <sheetView zoomScale="110" zoomScaleNormal="110" zoomScaleSheetLayoutView="80" workbookViewId="0">
      <pane xSplit="3" ySplit="6" topLeftCell="D7" activePane="bottomRight" state="frozen"/>
      <selection activeCell="L2" sqref="L2"/>
      <selection pane="topRight" activeCell="L2" sqref="L2"/>
      <selection pane="bottomLeft" activeCell="L2" sqref="L2"/>
      <selection pane="bottomRight" activeCell="L2" sqref="L2"/>
    </sheetView>
  </sheetViews>
  <sheetFormatPr baseColWidth="10" defaultColWidth="12" defaultRowHeight="12.75"/>
  <cols>
    <col min="1" max="1" width="2.33203125" style="1" customWidth="1"/>
    <col min="2" max="3" width="13.83203125" style="1" customWidth="1"/>
    <col min="4" max="23" width="11.33203125" style="1" customWidth="1"/>
    <col min="24" max="16384" width="12" style="1"/>
  </cols>
  <sheetData>
    <row r="1" spans="1:23" ht="30" customHeight="1">
      <c r="A1" s="180" t="s">
        <v>0</v>
      </c>
      <c r="B1" s="181"/>
      <c r="C1" s="182"/>
      <c r="D1" s="171"/>
      <c r="E1" s="183"/>
      <c r="F1" s="183"/>
      <c r="G1" s="183"/>
      <c r="H1" s="183"/>
      <c r="I1" s="183"/>
      <c r="J1" s="183"/>
      <c r="K1" s="183"/>
      <c r="L1" s="183"/>
      <c r="M1" s="184"/>
      <c r="N1" s="183"/>
      <c r="O1" s="183"/>
      <c r="P1" s="183"/>
      <c r="Q1" s="183"/>
      <c r="R1" s="183"/>
      <c r="S1" s="183"/>
      <c r="T1" s="183"/>
      <c r="U1" s="183"/>
      <c r="V1" s="183"/>
      <c r="W1" s="191"/>
    </row>
    <row r="2" spans="1:23" ht="16.5" customHeight="1">
      <c r="A2" s="195" t="s">
        <v>1</v>
      </c>
      <c r="B2" s="196"/>
      <c r="C2" s="92" t="str">
        <f>[8]SKL!C2</f>
        <v>2017/18</v>
      </c>
      <c r="D2" s="185"/>
      <c r="E2" s="186"/>
      <c r="F2" s="186"/>
      <c r="G2" s="186"/>
      <c r="H2" s="186"/>
      <c r="I2" s="186"/>
      <c r="J2" s="186"/>
      <c r="K2" s="186"/>
      <c r="L2" s="186"/>
      <c r="M2" s="187"/>
      <c r="N2" s="192"/>
      <c r="O2" s="186"/>
      <c r="P2" s="186"/>
      <c r="Q2" s="186"/>
      <c r="R2" s="186"/>
      <c r="S2" s="186"/>
      <c r="T2" s="186"/>
      <c r="U2" s="186"/>
      <c r="V2" s="186"/>
      <c r="W2" s="193"/>
    </row>
    <row r="3" spans="1:23" ht="16.5" customHeight="1">
      <c r="A3" s="197" t="s">
        <v>2</v>
      </c>
      <c r="B3" s="198"/>
      <c r="C3" s="92" t="s">
        <v>36</v>
      </c>
      <c r="D3" s="188"/>
      <c r="E3" s="189"/>
      <c r="F3" s="189"/>
      <c r="G3" s="189"/>
      <c r="H3" s="189"/>
      <c r="I3" s="189"/>
      <c r="J3" s="189"/>
      <c r="K3" s="189"/>
      <c r="L3" s="189"/>
      <c r="M3" s="190"/>
      <c r="N3" s="189"/>
      <c r="O3" s="189"/>
      <c r="P3" s="189"/>
      <c r="Q3" s="189"/>
      <c r="R3" s="189"/>
      <c r="S3" s="189"/>
      <c r="T3" s="189"/>
      <c r="U3" s="189"/>
      <c r="V3" s="189"/>
      <c r="W3" s="194"/>
    </row>
    <row r="4" spans="1:23" ht="21" customHeight="1">
      <c r="A4" s="162" t="s">
        <v>3</v>
      </c>
      <c r="B4" s="163"/>
      <c r="C4" s="164"/>
      <c r="D4" s="171" t="s">
        <v>4</v>
      </c>
      <c r="E4" s="172"/>
      <c r="F4" s="173"/>
      <c r="G4" s="173"/>
      <c r="H4" s="173"/>
      <c r="I4" s="173"/>
      <c r="J4" s="173"/>
      <c r="K4" s="173"/>
      <c r="L4" s="173"/>
      <c r="M4" s="174"/>
      <c r="N4" s="178" t="s">
        <v>5</v>
      </c>
      <c r="O4" s="178"/>
      <c r="P4" s="178"/>
      <c r="Q4" s="178"/>
      <c r="R4" s="178"/>
      <c r="S4" s="178"/>
      <c r="T4" s="178"/>
      <c r="U4" s="178"/>
      <c r="V4" s="178"/>
      <c r="W4" s="179"/>
    </row>
    <row r="5" spans="1:23" ht="20.25" customHeight="1">
      <c r="A5" s="165"/>
      <c r="B5" s="166"/>
      <c r="C5" s="167"/>
      <c r="D5" s="175"/>
      <c r="E5" s="176"/>
      <c r="F5" s="176"/>
      <c r="G5" s="176"/>
      <c r="H5" s="176"/>
      <c r="I5" s="176"/>
      <c r="J5" s="176"/>
      <c r="K5" s="176"/>
      <c r="L5" s="176"/>
      <c r="M5" s="177"/>
      <c r="N5" s="169" t="s">
        <v>6</v>
      </c>
      <c r="O5" s="176"/>
      <c r="P5" s="169"/>
      <c r="Q5" s="169"/>
      <c r="R5" s="169"/>
      <c r="S5" s="169"/>
      <c r="T5" s="169"/>
      <c r="U5" s="169"/>
      <c r="V5" s="169"/>
      <c r="W5" s="170"/>
    </row>
    <row r="6" spans="1:23" ht="60" customHeight="1">
      <c r="A6" s="168"/>
      <c r="B6" s="169"/>
      <c r="C6" s="170"/>
      <c r="D6" s="2" t="s">
        <v>7</v>
      </c>
      <c r="E6" s="3" t="s">
        <v>8</v>
      </c>
      <c r="F6" s="3" t="s">
        <v>9</v>
      </c>
      <c r="G6" s="4" t="s">
        <v>10</v>
      </c>
      <c r="H6" s="3" t="s">
        <v>11</v>
      </c>
      <c r="I6" s="4" t="s">
        <v>12</v>
      </c>
      <c r="J6" s="3" t="s">
        <v>13</v>
      </c>
      <c r="K6" s="4" t="s">
        <v>14</v>
      </c>
      <c r="L6" s="3" t="s">
        <v>15</v>
      </c>
      <c r="M6" s="87" t="s">
        <v>16</v>
      </c>
      <c r="N6" s="11" t="s">
        <v>7</v>
      </c>
      <c r="O6" s="3" t="s">
        <v>8</v>
      </c>
      <c r="P6" s="3" t="s">
        <v>9</v>
      </c>
      <c r="Q6" s="4" t="s">
        <v>10</v>
      </c>
      <c r="R6" s="3" t="s">
        <v>11</v>
      </c>
      <c r="S6" s="4" t="s">
        <v>12</v>
      </c>
      <c r="T6" s="3" t="s">
        <v>13</v>
      </c>
      <c r="U6" s="4" t="s">
        <v>14</v>
      </c>
      <c r="V6" s="3" t="s">
        <v>15</v>
      </c>
      <c r="W6" s="5" t="s">
        <v>16</v>
      </c>
    </row>
    <row r="7" spans="1:23" ht="33" customHeight="1" thickBot="1">
      <c r="A7" s="152" t="s">
        <v>17</v>
      </c>
      <c r="B7" s="153"/>
      <c r="C7" s="154"/>
      <c r="D7" s="79">
        <f>SUM(E7:M7)</f>
        <v>9118</v>
      </c>
      <c r="E7" s="34">
        <f>SUM(E8,E9,E19)</f>
        <v>20</v>
      </c>
      <c r="F7" s="34">
        <f t="shared" ref="F7:M7" si="0">SUM(F8,F9,F19)</f>
        <v>3278</v>
      </c>
      <c r="G7" s="34">
        <f t="shared" si="0"/>
        <v>695</v>
      </c>
      <c r="H7" s="34">
        <f t="shared" si="0"/>
        <v>1686</v>
      </c>
      <c r="I7" s="34">
        <f t="shared" si="0"/>
        <v>295</v>
      </c>
      <c r="J7" s="34">
        <f t="shared" si="0"/>
        <v>404</v>
      </c>
      <c r="K7" s="34">
        <f t="shared" si="0"/>
        <v>205</v>
      </c>
      <c r="L7" s="34">
        <f t="shared" si="0"/>
        <v>2499</v>
      </c>
      <c r="M7" s="88">
        <f t="shared" si="0"/>
        <v>36</v>
      </c>
      <c r="N7" s="34">
        <f>SUM(O7:W7)</f>
        <v>1304</v>
      </c>
      <c r="O7" s="34">
        <f>SUM(O8,O9,O19)</f>
        <v>4</v>
      </c>
      <c r="P7" s="34">
        <f t="shared" ref="P7:W7" si="1">SUM(P8,P9,P19)</f>
        <v>460</v>
      </c>
      <c r="Q7" s="34">
        <f t="shared" si="1"/>
        <v>103</v>
      </c>
      <c r="R7" s="34">
        <f t="shared" si="1"/>
        <v>312</v>
      </c>
      <c r="S7" s="34">
        <f t="shared" si="1"/>
        <v>43</v>
      </c>
      <c r="T7" s="34">
        <f t="shared" si="1"/>
        <v>35</v>
      </c>
      <c r="U7" s="34">
        <f t="shared" si="1"/>
        <v>3</v>
      </c>
      <c r="V7" s="34">
        <f t="shared" si="1"/>
        <v>344</v>
      </c>
      <c r="W7" s="34">
        <f t="shared" si="1"/>
        <v>0</v>
      </c>
    </row>
    <row r="8" spans="1:23" ht="24.75" customHeight="1" thickTop="1">
      <c r="A8" s="158" t="s">
        <v>18</v>
      </c>
      <c r="B8" s="159"/>
      <c r="C8" s="160"/>
      <c r="D8" s="80">
        <f>SUM(E8:M8)</f>
        <v>5242</v>
      </c>
      <c r="E8" s="81">
        <f>[8]SopäInt!E8</f>
        <v>2</v>
      </c>
      <c r="F8" s="81">
        <f>[8]SopäInt!F8</f>
        <v>1549</v>
      </c>
      <c r="G8" s="81">
        <f>[8]SopäInt!G8</f>
        <v>489</v>
      </c>
      <c r="H8" s="82">
        <f>[8]SopäInt!H8</f>
        <v>1286</v>
      </c>
      <c r="I8" s="82">
        <f>[8]SopäInt!I8</f>
        <v>214</v>
      </c>
      <c r="J8" s="81">
        <f>[8]SopäInt!J8</f>
        <v>76</v>
      </c>
      <c r="K8" s="81">
        <f>[8]SopäInt!K8</f>
        <v>11</v>
      </c>
      <c r="L8" s="81">
        <f>[8]SopäInt!L8</f>
        <v>1595</v>
      </c>
      <c r="M8" s="89">
        <f>[8]SopäInt!M8</f>
        <v>20</v>
      </c>
      <c r="N8" s="84">
        <f t="shared" ref="N8:N19" si="2">SUM(O8:W8)</f>
        <v>953</v>
      </c>
      <c r="O8" s="81">
        <f>[8]SopäInt!O8</f>
        <v>1</v>
      </c>
      <c r="P8" s="81">
        <f>[8]SopäInt!P8</f>
        <v>269</v>
      </c>
      <c r="Q8" s="81">
        <f>[8]SopäInt!Q8</f>
        <v>78</v>
      </c>
      <c r="R8" s="81">
        <f>[8]SopäInt!R8</f>
        <v>269</v>
      </c>
      <c r="S8" s="81">
        <f>[8]SopäInt!S8</f>
        <v>35</v>
      </c>
      <c r="T8" s="81">
        <f>[8]SopäInt!T8</f>
        <v>18</v>
      </c>
      <c r="U8" s="81">
        <f>[8]SopäInt!U8</f>
        <v>3</v>
      </c>
      <c r="V8" s="81">
        <f>[8]SopäInt!V8</f>
        <v>280</v>
      </c>
      <c r="W8" s="81">
        <f>[8]SopäInt!W8</f>
        <v>0</v>
      </c>
    </row>
    <row r="9" spans="1:23" ht="24.75" customHeight="1">
      <c r="A9" s="149" t="s">
        <v>19</v>
      </c>
      <c r="B9" s="150"/>
      <c r="C9" s="151"/>
      <c r="D9" s="83">
        <f>SUM(E9:M9)</f>
        <v>3831</v>
      </c>
      <c r="E9" s="44">
        <f>SUM(E10:E18)</f>
        <v>18</v>
      </c>
      <c r="F9" s="44">
        <f t="shared" ref="F9:M9" si="3">SUM(F10:F18)</f>
        <v>1725</v>
      </c>
      <c r="G9" s="44">
        <f t="shared" si="3"/>
        <v>205</v>
      </c>
      <c r="H9" s="44">
        <f t="shared" si="3"/>
        <v>395</v>
      </c>
      <c r="I9" s="44">
        <f t="shared" si="3"/>
        <v>80</v>
      </c>
      <c r="J9" s="44">
        <f t="shared" si="3"/>
        <v>316</v>
      </c>
      <c r="K9" s="44">
        <f t="shared" si="3"/>
        <v>179</v>
      </c>
      <c r="L9" s="44">
        <f t="shared" si="3"/>
        <v>897</v>
      </c>
      <c r="M9" s="44">
        <f t="shared" si="3"/>
        <v>16</v>
      </c>
      <c r="N9" s="44">
        <f t="shared" si="2"/>
        <v>349</v>
      </c>
      <c r="O9" s="44">
        <f>SUM(O10:O18)</f>
        <v>3</v>
      </c>
      <c r="P9" s="44">
        <f t="shared" ref="P9:W9" si="4">SUM(P10:P18)</f>
        <v>190</v>
      </c>
      <c r="Q9" s="44">
        <f t="shared" si="4"/>
        <v>25</v>
      </c>
      <c r="R9" s="44">
        <f t="shared" si="4"/>
        <v>43</v>
      </c>
      <c r="S9" s="44">
        <f t="shared" si="4"/>
        <v>7</v>
      </c>
      <c r="T9" s="44">
        <f t="shared" si="4"/>
        <v>17</v>
      </c>
      <c r="U9" s="44">
        <f t="shared" si="4"/>
        <v>0</v>
      </c>
      <c r="V9" s="44">
        <f t="shared" si="4"/>
        <v>64</v>
      </c>
      <c r="W9" s="44">
        <f t="shared" si="4"/>
        <v>0</v>
      </c>
    </row>
    <row r="10" spans="1:23" ht="24.75" customHeight="1">
      <c r="A10" s="76"/>
      <c r="B10" s="155" t="s">
        <v>20</v>
      </c>
      <c r="C10" s="156"/>
      <c r="D10" s="75">
        <f t="shared" ref="D10:D19" si="5">SUM(E10:M10)</f>
        <v>58</v>
      </c>
      <c r="E10" s="6">
        <f>[8]SopäInt!E10</f>
        <v>0</v>
      </c>
      <c r="F10" s="6">
        <f>[8]SopäInt!F10</f>
        <v>23</v>
      </c>
      <c r="G10" s="6">
        <f>[8]SopäInt!G10</f>
        <v>2</v>
      </c>
      <c r="H10" s="7">
        <f>[8]SopäInt!H10</f>
        <v>4</v>
      </c>
      <c r="I10" s="7">
        <f>[8]SopäInt!I10</f>
        <v>2</v>
      </c>
      <c r="J10" s="6">
        <f>[8]SopäInt!J10</f>
        <v>8</v>
      </c>
      <c r="K10" s="6">
        <f>[8]SopäInt!K10</f>
        <v>8</v>
      </c>
      <c r="L10" s="6">
        <f>[8]SopäInt!L10</f>
        <v>11</v>
      </c>
      <c r="M10" s="90">
        <f>[8]SopäInt!M10</f>
        <v>0</v>
      </c>
      <c r="N10" s="85">
        <f t="shared" si="2"/>
        <v>2</v>
      </c>
      <c r="O10" s="6">
        <f>[8]SopäInt!O10</f>
        <v>0</v>
      </c>
      <c r="P10" s="6">
        <f>[8]SopäInt!P10</f>
        <v>1</v>
      </c>
      <c r="Q10" s="6">
        <f>[8]SopäInt!Q10</f>
        <v>0</v>
      </c>
      <c r="R10" s="6">
        <f>[8]SopäInt!R10</f>
        <v>0</v>
      </c>
      <c r="S10" s="6">
        <f>[8]SopäInt!S10</f>
        <v>0</v>
      </c>
      <c r="T10" s="6">
        <f>[8]SopäInt!T10</f>
        <v>1</v>
      </c>
      <c r="U10" s="6">
        <f>[8]SopäInt!U10</f>
        <v>0</v>
      </c>
      <c r="V10" s="6">
        <f>[8]SopäInt!V10</f>
        <v>0</v>
      </c>
      <c r="W10" s="111">
        <f>[8]SopäInt!W10</f>
        <v>0</v>
      </c>
    </row>
    <row r="11" spans="1:23" ht="24.75" customHeight="1">
      <c r="A11" s="71"/>
      <c r="B11" s="157" t="s">
        <v>21</v>
      </c>
      <c r="C11" s="146"/>
      <c r="D11" s="70">
        <f t="shared" si="5"/>
        <v>141</v>
      </c>
      <c r="E11" s="72">
        <f>[8]SopäInt!E11</f>
        <v>1</v>
      </c>
      <c r="F11" s="72">
        <f>[8]SopäInt!F11</f>
        <v>63</v>
      </c>
      <c r="G11" s="72">
        <f>[8]SopäInt!G11</f>
        <v>3</v>
      </c>
      <c r="H11" s="73">
        <f>[8]SopäInt!H11</f>
        <v>4</v>
      </c>
      <c r="I11" s="73">
        <f>[8]SopäInt!I11</f>
        <v>5</v>
      </c>
      <c r="J11" s="72">
        <f>[8]SopäInt!J11</f>
        <v>14</v>
      </c>
      <c r="K11" s="72">
        <f>[8]SopäInt!K11</f>
        <v>28</v>
      </c>
      <c r="L11" s="72">
        <f>[8]SopäInt!L11</f>
        <v>22</v>
      </c>
      <c r="M11" s="91">
        <f>[8]SopäInt!M11</f>
        <v>1</v>
      </c>
      <c r="N11" s="86">
        <f t="shared" si="2"/>
        <v>5</v>
      </c>
      <c r="O11" s="72">
        <f>[8]SopäInt!O11</f>
        <v>0</v>
      </c>
      <c r="P11" s="72">
        <f>[8]SopäInt!P11</f>
        <v>3</v>
      </c>
      <c r="Q11" s="72">
        <f>[8]SopäInt!Q11</f>
        <v>1</v>
      </c>
      <c r="R11" s="72">
        <f>[8]SopäInt!R11</f>
        <v>0</v>
      </c>
      <c r="S11" s="72">
        <f>[8]SopäInt!S11</f>
        <v>0</v>
      </c>
      <c r="T11" s="72">
        <f>[8]SopäInt!T11</f>
        <v>0</v>
      </c>
      <c r="U11" s="72">
        <f>[8]SopäInt!U11</f>
        <v>0</v>
      </c>
      <c r="V11" s="72">
        <f>[8]SopäInt!V11</f>
        <v>1</v>
      </c>
      <c r="W11" s="73">
        <f>[8]SopäInt!W11</f>
        <v>0</v>
      </c>
    </row>
    <row r="12" spans="1:23" ht="24.75" customHeight="1">
      <c r="A12" s="77"/>
      <c r="B12" s="155" t="s">
        <v>22</v>
      </c>
      <c r="C12" s="156"/>
      <c r="D12" s="75">
        <f t="shared" si="5"/>
        <v>590</v>
      </c>
      <c r="E12" s="6">
        <f>[8]SopäInt!E12</f>
        <v>1</v>
      </c>
      <c r="F12" s="6">
        <f>[8]SopäInt!F12</f>
        <v>290</v>
      </c>
      <c r="G12" s="6">
        <f>[8]SopäInt!G12</f>
        <v>38</v>
      </c>
      <c r="H12" s="7">
        <f>[8]SopäInt!H12</f>
        <v>62</v>
      </c>
      <c r="I12" s="7">
        <f>[8]SopäInt!I12</f>
        <v>12</v>
      </c>
      <c r="J12" s="6">
        <f>[8]SopäInt!J12</f>
        <v>44</v>
      </c>
      <c r="K12" s="6">
        <f>[8]SopäInt!K12</f>
        <v>8</v>
      </c>
      <c r="L12" s="6">
        <f>[8]SopäInt!L12</f>
        <v>135</v>
      </c>
      <c r="M12" s="90">
        <f>[8]SopäInt!M12</f>
        <v>0</v>
      </c>
      <c r="N12" s="85">
        <f t="shared" si="2"/>
        <v>83</v>
      </c>
      <c r="O12" s="6">
        <f>[8]SopäInt!O12</f>
        <v>0</v>
      </c>
      <c r="P12" s="6">
        <f>[8]SopäInt!P12</f>
        <v>43</v>
      </c>
      <c r="Q12" s="6">
        <f>[8]SopäInt!Q12</f>
        <v>6</v>
      </c>
      <c r="R12" s="6">
        <f>[8]SopäInt!R12</f>
        <v>9</v>
      </c>
      <c r="S12" s="6">
        <f>[8]SopäInt!S12</f>
        <v>2</v>
      </c>
      <c r="T12" s="6">
        <f>[8]SopäInt!T12</f>
        <v>2</v>
      </c>
      <c r="U12" s="6">
        <f>[8]SopäInt!U12</f>
        <v>0</v>
      </c>
      <c r="V12" s="6">
        <f>[8]SopäInt!V12</f>
        <v>21</v>
      </c>
      <c r="W12" s="7">
        <f>[8]SopäInt!W12</f>
        <v>0</v>
      </c>
    </row>
    <row r="13" spans="1:23" ht="24.75" customHeight="1">
      <c r="A13" s="74"/>
      <c r="B13" s="145" t="s">
        <v>23</v>
      </c>
      <c r="C13" s="161"/>
      <c r="D13" s="70">
        <f t="shared" si="5"/>
        <v>536</v>
      </c>
      <c r="E13" s="72">
        <f>[8]SopäInt!E13</f>
        <v>3</v>
      </c>
      <c r="F13" s="72">
        <f>[8]SopäInt!F13</f>
        <v>260</v>
      </c>
      <c r="G13" s="72">
        <f>[8]SopäInt!G13</f>
        <v>18</v>
      </c>
      <c r="H13" s="73">
        <f>[8]SopäInt!H13</f>
        <v>30</v>
      </c>
      <c r="I13" s="73">
        <f>[8]SopäInt!I13</f>
        <v>4</v>
      </c>
      <c r="J13" s="72">
        <f>[8]SopäInt!J13</f>
        <v>40</v>
      </c>
      <c r="K13" s="72">
        <f>[8]SopäInt!K13</f>
        <v>45</v>
      </c>
      <c r="L13" s="72">
        <f>[8]SopäInt!L13</f>
        <v>132</v>
      </c>
      <c r="M13" s="91">
        <f>[8]SopäInt!M13</f>
        <v>4</v>
      </c>
      <c r="N13" s="86">
        <f t="shared" si="2"/>
        <v>27</v>
      </c>
      <c r="O13" s="72">
        <f>[8]SopäInt!O13</f>
        <v>1</v>
      </c>
      <c r="P13" s="72">
        <f>[8]SopäInt!P13</f>
        <v>13</v>
      </c>
      <c r="Q13" s="72">
        <f>[8]SopäInt!Q13</f>
        <v>1</v>
      </c>
      <c r="R13" s="72">
        <f>[8]SopäInt!R13</f>
        <v>1</v>
      </c>
      <c r="S13" s="72">
        <f>[8]SopäInt!S13</f>
        <v>0</v>
      </c>
      <c r="T13" s="72">
        <f>[8]SopäInt!T13</f>
        <v>1</v>
      </c>
      <c r="U13" s="72">
        <f>[8]SopäInt!U13</f>
        <v>0</v>
      </c>
      <c r="V13" s="72">
        <f>[8]SopäInt!V13</f>
        <v>10</v>
      </c>
      <c r="W13" s="73">
        <f>[8]SopäInt!W13</f>
        <v>0</v>
      </c>
    </row>
    <row r="14" spans="1:23" ht="24.75" customHeight="1">
      <c r="A14" s="76"/>
      <c r="B14" s="155" t="s">
        <v>24</v>
      </c>
      <c r="C14" s="156"/>
      <c r="D14" s="75">
        <f t="shared" si="5"/>
        <v>932</v>
      </c>
      <c r="E14" s="6">
        <f>[8]SopäInt!E14</f>
        <v>9</v>
      </c>
      <c r="F14" s="6">
        <f>[8]SopäInt!F14</f>
        <v>628</v>
      </c>
      <c r="G14" s="6">
        <f>[8]SopäInt!G14</f>
        <v>22</v>
      </c>
      <c r="H14" s="7">
        <f>[8]SopäInt!H14</f>
        <v>45</v>
      </c>
      <c r="I14" s="7">
        <f>[8]SopäInt!I14</f>
        <v>9</v>
      </c>
      <c r="J14" s="6">
        <f>[8]SopäInt!J14</f>
        <v>10</v>
      </c>
      <c r="K14" s="6">
        <f>[8]SopäInt!K14</f>
        <v>3</v>
      </c>
      <c r="L14" s="6">
        <f>[8]SopäInt!L14</f>
        <v>201</v>
      </c>
      <c r="M14" s="90">
        <f>[8]SopäInt!M14</f>
        <v>5</v>
      </c>
      <c r="N14" s="85">
        <f t="shared" si="2"/>
        <v>138</v>
      </c>
      <c r="O14" s="6">
        <f>[8]SopäInt!O14</f>
        <v>2</v>
      </c>
      <c r="P14" s="6">
        <f>[8]SopäInt!P14</f>
        <v>102</v>
      </c>
      <c r="Q14" s="6">
        <f>[8]SopäInt!Q14</f>
        <v>6</v>
      </c>
      <c r="R14" s="6">
        <f>[8]SopäInt!R14</f>
        <v>11</v>
      </c>
      <c r="S14" s="6">
        <f>[8]SopäInt!S14</f>
        <v>2</v>
      </c>
      <c r="T14" s="6">
        <f>[8]SopäInt!T14</f>
        <v>0</v>
      </c>
      <c r="U14" s="6">
        <f>[8]SopäInt!U14</f>
        <v>0</v>
      </c>
      <c r="V14" s="6">
        <f>[8]SopäInt!V14</f>
        <v>15</v>
      </c>
      <c r="W14" s="7">
        <f>[8]SopäInt!W14</f>
        <v>0</v>
      </c>
    </row>
    <row r="15" spans="1:23" ht="24.75" customHeight="1">
      <c r="A15" s="71"/>
      <c r="B15" s="145" t="s">
        <v>25</v>
      </c>
      <c r="C15" s="146"/>
      <c r="D15" s="70">
        <f t="shared" si="5"/>
        <v>1574</v>
      </c>
      <c r="E15" s="72">
        <f>[8]SopäInt!E15</f>
        <v>4</v>
      </c>
      <c r="F15" s="72">
        <f>[8]SopäInt!F15</f>
        <v>461</v>
      </c>
      <c r="G15" s="72">
        <f>[8]SopäInt!G15</f>
        <v>122</v>
      </c>
      <c r="H15" s="73">
        <f>[8]SopäInt!H15</f>
        <v>250</v>
      </c>
      <c r="I15" s="73">
        <f>[8]SopäInt!I15</f>
        <v>48</v>
      </c>
      <c r="J15" s="72">
        <f>[8]SopäInt!J15</f>
        <v>200</v>
      </c>
      <c r="K15" s="72">
        <f>[8]SopäInt!K15</f>
        <v>87</v>
      </c>
      <c r="L15" s="72">
        <f>[8]SopäInt!L15</f>
        <v>396</v>
      </c>
      <c r="M15" s="91">
        <f>[8]SopäInt!M15</f>
        <v>6</v>
      </c>
      <c r="N15" s="86">
        <f t="shared" si="2"/>
        <v>94</v>
      </c>
      <c r="O15" s="72">
        <f>[8]SopäInt!O15</f>
        <v>0</v>
      </c>
      <c r="P15" s="72">
        <f>[8]SopäInt!P15</f>
        <v>28</v>
      </c>
      <c r="Q15" s="72">
        <f>[8]SopäInt!Q15</f>
        <v>11</v>
      </c>
      <c r="R15" s="72">
        <f>[8]SopäInt!R15</f>
        <v>22</v>
      </c>
      <c r="S15" s="72">
        <f>[8]SopäInt!S15</f>
        <v>3</v>
      </c>
      <c r="T15" s="72">
        <f>[8]SopäInt!T15</f>
        <v>13</v>
      </c>
      <c r="U15" s="72">
        <f>[8]SopäInt!U15</f>
        <v>0</v>
      </c>
      <c r="V15" s="72">
        <f>[8]SopäInt!V15</f>
        <v>17</v>
      </c>
      <c r="W15" s="73">
        <f>[8]SopäInt!W15</f>
        <v>0</v>
      </c>
    </row>
    <row r="16" spans="1:23" s="78" customFormat="1" ht="24.75" customHeight="1">
      <c r="A16" s="77"/>
      <c r="B16" s="155" t="s">
        <v>26</v>
      </c>
      <c r="C16" s="156"/>
      <c r="D16" s="75">
        <f t="shared" si="5"/>
        <v>0</v>
      </c>
      <c r="E16" s="6">
        <f>[8]SopäInt!E16</f>
        <v>0</v>
      </c>
      <c r="F16" s="6">
        <f>[8]SopäInt!F16</f>
        <v>0</v>
      </c>
      <c r="G16" s="6">
        <f>[8]SopäInt!G16</f>
        <v>0</v>
      </c>
      <c r="H16" s="7">
        <f>[8]SopäInt!H16</f>
        <v>0</v>
      </c>
      <c r="I16" s="7">
        <f>[8]SopäInt!I16</f>
        <v>0</v>
      </c>
      <c r="J16" s="6">
        <f>[8]SopäInt!J16</f>
        <v>0</v>
      </c>
      <c r="K16" s="6">
        <f>[8]SopäInt!K16</f>
        <v>0</v>
      </c>
      <c r="L16" s="6">
        <f>[8]SopäInt!L16</f>
        <v>0</v>
      </c>
      <c r="M16" s="90">
        <f>[8]SopäInt!M16</f>
        <v>0</v>
      </c>
      <c r="N16" s="85">
        <f t="shared" si="2"/>
        <v>0</v>
      </c>
      <c r="O16" s="6">
        <f>[8]SopäInt!O16</f>
        <v>0</v>
      </c>
      <c r="P16" s="6">
        <f>[8]SopäInt!P16</f>
        <v>0</v>
      </c>
      <c r="Q16" s="6">
        <f>[8]SopäInt!Q16</f>
        <v>0</v>
      </c>
      <c r="R16" s="6">
        <f>[8]SopäInt!R16</f>
        <v>0</v>
      </c>
      <c r="S16" s="6">
        <f>[8]SopäInt!S16</f>
        <v>0</v>
      </c>
      <c r="T16" s="6">
        <f>[8]SopäInt!T16</f>
        <v>0</v>
      </c>
      <c r="U16" s="6">
        <f>[8]SopäInt!U16</f>
        <v>0</v>
      </c>
      <c r="V16" s="6">
        <f>[8]SopäInt!V16</f>
        <v>0</v>
      </c>
      <c r="W16" s="7">
        <f>[8]SopäInt!W16</f>
        <v>0</v>
      </c>
    </row>
    <row r="17" spans="1:23" ht="24.75" customHeight="1">
      <c r="A17" s="74"/>
      <c r="B17" s="145" t="s">
        <v>27</v>
      </c>
      <c r="C17" s="146"/>
      <c r="D17" s="70">
        <f t="shared" si="5"/>
        <v>0</v>
      </c>
      <c r="E17" s="72">
        <f>[8]SopäInt!E17</f>
        <v>0</v>
      </c>
      <c r="F17" s="72">
        <f>[8]SopäInt!F17</f>
        <v>0</v>
      </c>
      <c r="G17" s="72">
        <f>[8]SopäInt!G17</f>
        <v>0</v>
      </c>
      <c r="H17" s="73">
        <f>[8]SopäInt!H17</f>
        <v>0</v>
      </c>
      <c r="I17" s="73">
        <f>[8]SopäInt!I17</f>
        <v>0</v>
      </c>
      <c r="J17" s="72">
        <f>[8]SopäInt!J17</f>
        <v>0</v>
      </c>
      <c r="K17" s="72">
        <f>[8]SopäInt!K17</f>
        <v>0</v>
      </c>
      <c r="L17" s="72">
        <f>[8]SopäInt!L17</f>
        <v>0</v>
      </c>
      <c r="M17" s="91">
        <f>[8]SopäInt!M17</f>
        <v>0</v>
      </c>
      <c r="N17" s="86">
        <f t="shared" si="2"/>
        <v>0</v>
      </c>
      <c r="O17" s="72">
        <f>[8]SopäInt!O17</f>
        <v>0</v>
      </c>
      <c r="P17" s="72">
        <f>[8]SopäInt!P17</f>
        <v>0</v>
      </c>
      <c r="Q17" s="72">
        <f>[8]SopäInt!Q17</f>
        <v>0</v>
      </c>
      <c r="R17" s="72">
        <f>[8]SopäInt!R17</f>
        <v>0</v>
      </c>
      <c r="S17" s="72">
        <f>[8]SopäInt!S17</f>
        <v>0</v>
      </c>
      <c r="T17" s="72">
        <f>[8]SopäInt!T17</f>
        <v>0</v>
      </c>
      <c r="U17" s="72">
        <f>[8]SopäInt!U17</f>
        <v>0</v>
      </c>
      <c r="V17" s="72">
        <f>[8]SopäInt!V17</f>
        <v>0</v>
      </c>
      <c r="W17" s="72">
        <f>[8]SopäInt!W17</f>
        <v>0</v>
      </c>
    </row>
    <row r="18" spans="1:23" s="78" customFormat="1" ht="24.75" customHeight="1">
      <c r="A18" s="76"/>
      <c r="B18" s="147" t="s">
        <v>28</v>
      </c>
      <c r="C18" s="148"/>
      <c r="D18" s="75">
        <f t="shared" si="5"/>
        <v>0</v>
      </c>
      <c r="E18" s="6">
        <f>[8]SopäInt!E18</f>
        <v>0</v>
      </c>
      <c r="F18" s="6">
        <f>[8]SopäInt!F18</f>
        <v>0</v>
      </c>
      <c r="G18" s="6">
        <f>[8]SopäInt!G18</f>
        <v>0</v>
      </c>
      <c r="H18" s="7">
        <f>[8]SopäInt!H18</f>
        <v>0</v>
      </c>
      <c r="I18" s="7">
        <f>[8]SopäInt!I18</f>
        <v>0</v>
      </c>
      <c r="J18" s="6">
        <f>[8]SopäInt!J18</f>
        <v>0</v>
      </c>
      <c r="K18" s="6">
        <f>[8]SopäInt!K18</f>
        <v>0</v>
      </c>
      <c r="L18" s="6">
        <f>[8]SopäInt!L18</f>
        <v>0</v>
      </c>
      <c r="M18" s="90">
        <f>[8]SopäInt!M18</f>
        <v>0</v>
      </c>
      <c r="N18" s="85">
        <f t="shared" si="2"/>
        <v>0</v>
      </c>
      <c r="O18" s="6">
        <f>[8]SopäInt!O18</f>
        <v>0</v>
      </c>
      <c r="P18" s="6">
        <f>[8]SopäInt!P18</f>
        <v>0</v>
      </c>
      <c r="Q18" s="6">
        <f>[8]SopäInt!Q18</f>
        <v>0</v>
      </c>
      <c r="R18" s="6">
        <f>[8]SopäInt!R18</f>
        <v>0</v>
      </c>
      <c r="S18" s="6">
        <f>[8]SopäInt!S18</f>
        <v>0</v>
      </c>
      <c r="T18" s="6">
        <f>[8]SopäInt!T18</f>
        <v>0</v>
      </c>
      <c r="U18" s="6">
        <f>[8]SopäInt!U18</f>
        <v>0</v>
      </c>
      <c r="V18" s="6">
        <f>[8]SopäInt!V18</f>
        <v>0</v>
      </c>
      <c r="W18" s="6">
        <f>[8]SopäInt!W18</f>
        <v>0</v>
      </c>
    </row>
    <row r="19" spans="1:23" ht="24.75" customHeight="1">
      <c r="A19" s="149" t="s">
        <v>104</v>
      </c>
      <c r="B19" s="150"/>
      <c r="C19" s="151"/>
      <c r="D19" s="101">
        <f t="shared" si="5"/>
        <v>45</v>
      </c>
      <c r="E19" s="102">
        <f>[8]SopäInt!E19</f>
        <v>0</v>
      </c>
      <c r="F19" s="103">
        <f>[8]SopäInt!F19</f>
        <v>4</v>
      </c>
      <c r="G19" s="102">
        <f>[8]SopäInt!G19</f>
        <v>1</v>
      </c>
      <c r="H19" s="102">
        <f>[8]SopäInt!H19</f>
        <v>5</v>
      </c>
      <c r="I19" s="102">
        <f>[8]SopäInt!I19</f>
        <v>1</v>
      </c>
      <c r="J19" s="102">
        <f>[8]SopäInt!J19</f>
        <v>12</v>
      </c>
      <c r="K19" s="102">
        <f>[8]SopäInt!K19</f>
        <v>15</v>
      </c>
      <c r="L19" s="102">
        <f>[8]SopäInt!L19</f>
        <v>7</v>
      </c>
      <c r="M19" s="104">
        <f>[8]SopäInt!M19</f>
        <v>0</v>
      </c>
      <c r="N19" s="105">
        <f t="shared" si="2"/>
        <v>2</v>
      </c>
      <c r="O19" s="102">
        <f>[8]SopäInt!O19</f>
        <v>0</v>
      </c>
      <c r="P19" s="102">
        <f>[8]SopäInt!P19</f>
        <v>1</v>
      </c>
      <c r="Q19" s="102">
        <f>[8]SopäInt!Q19</f>
        <v>0</v>
      </c>
      <c r="R19" s="102">
        <f>[8]SopäInt!R19</f>
        <v>0</v>
      </c>
      <c r="S19" s="102">
        <f>[8]SopäInt!S19</f>
        <v>1</v>
      </c>
      <c r="T19" s="102">
        <f>[8]SopäInt!T19</f>
        <v>0</v>
      </c>
      <c r="U19" s="102">
        <f>[8]SopäInt!U19</f>
        <v>0</v>
      </c>
      <c r="V19" s="102">
        <f>[8]SopäInt!V19</f>
        <v>0</v>
      </c>
      <c r="W19" s="102">
        <f>[8]SopäInt!W19</f>
        <v>0</v>
      </c>
    </row>
    <row r="20" spans="1:23" ht="35.25" customHeight="1">
      <c r="A20" s="8"/>
      <c r="B20" s="8"/>
      <c r="C20" s="8"/>
      <c r="D20" s="8"/>
      <c r="E20" s="8"/>
      <c r="F20" s="8"/>
    </row>
    <row r="21" spans="1:23" ht="14.25" customHeight="1">
      <c r="A21" s="8"/>
      <c r="B21" s="8"/>
      <c r="C21" s="8"/>
      <c r="D21" s="8"/>
      <c r="E21" s="8"/>
      <c r="F21" s="8"/>
    </row>
    <row r="22" spans="1:23" ht="14.25" customHeight="1"/>
    <row r="23" spans="1:23" ht="14.25" customHeight="1"/>
    <row r="24" spans="1:23" ht="14.25" customHeight="1"/>
    <row r="25" spans="1:23" ht="14.25" customHeight="1"/>
    <row r="26" spans="1:23" ht="14.25" customHeight="1"/>
    <row r="27" spans="1:23" ht="14.25" customHeight="1"/>
    <row r="28" spans="1:23" ht="14.25" customHeight="1"/>
    <row r="29" spans="1:23" ht="14.25" customHeight="1"/>
    <row r="30" spans="1:23" ht="14.25" customHeight="1"/>
    <row r="31" spans="1:23" ht="14.25" customHeight="1"/>
    <row r="32" spans="1:2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9" customHeight="1"/>
    <row r="49" ht="33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9" customHeight="1"/>
    <row r="76" ht="30" customHeight="1"/>
    <row r="92" spans="1:6">
      <c r="A92" s="9"/>
      <c r="B92" s="9"/>
      <c r="C92" s="9"/>
      <c r="D92" s="9"/>
      <c r="E92" s="9"/>
      <c r="F92" s="9"/>
    </row>
    <row r="93" spans="1:6">
      <c r="A93" s="9"/>
      <c r="B93" s="9"/>
      <c r="C93" s="9"/>
      <c r="D93" s="9"/>
      <c r="E93" s="9"/>
      <c r="F93" s="9"/>
    </row>
    <row r="94" spans="1:6">
      <c r="A94" s="9"/>
      <c r="B94" s="9"/>
      <c r="C94" s="9"/>
      <c r="D94" s="9"/>
      <c r="E94" s="9"/>
      <c r="F94" s="9"/>
    </row>
  </sheetData>
  <sheetProtection formatCells="0" formatColumns="0" formatRows="0"/>
  <mergeCells count="22">
    <mergeCell ref="A4:C6"/>
    <mergeCell ref="D4:M5"/>
    <mergeCell ref="N4:W4"/>
    <mergeCell ref="N5:W5"/>
    <mergeCell ref="A1:C1"/>
    <mergeCell ref="D1:M3"/>
    <mergeCell ref="N1:W3"/>
    <mergeCell ref="A2:B2"/>
    <mergeCell ref="A3:B3"/>
    <mergeCell ref="B17:C17"/>
    <mergeCell ref="B18:C18"/>
    <mergeCell ref="A19:C19"/>
    <mergeCell ref="A7:C7"/>
    <mergeCell ref="A9:C9"/>
    <mergeCell ref="B10:C10"/>
    <mergeCell ref="B11:C11"/>
    <mergeCell ref="B12:C12"/>
    <mergeCell ref="A8:C8"/>
    <mergeCell ref="B13:C13"/>
    <mergeCell ref="B14:C14"/>
    <mergeCell ref="B15:C15"/>
    <mergeCell ref="B16:C16"/>
  </mergeCells>
  <printOptions horizontalCentered="1" verticalCentered="1" headings="1"/>
  <pageMargins left="0.70866141732283472" right="0.6692913385826772" top="0.78740157480314965" bottom="0.78740157480314965" header="0.51181102362204722" footer="0.51181102362204722"/>
  <pageSetup paperSize="9" scale="80" pageOrder="overThenDown" orientation="landscape" r:id="rId1"/>
  <headerFooter alignWithMargins="0">
    <oddHeader>&amp;R&amp;"Arial,Standard"Seite &amp;P</oddHeader>
    <oddFooter>&amp;C&amp;"Arial,Standard"&amp;F&amp;R&amp;"Arial,Standard"Blatt "&amp;A"</oddFooter>
  </headerFooter>
  <colBreaks count="1" manualBreakCount="1">
    <brk id="13" max="1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1"/>
  <dimension ref="A1:W94"/>
  <sheetViews>
    <sheetView zoomScale="110" zoomScaleNormal="110" zoomScaleSheetLayoutView="80" workbookViewId="0">
      <pane xSplit="3" ySplit="6" topLeftCell="D7" activePane="bottomRight" state="frozen"/>
      <selection activeCell="L2" sqref="L2"/>
      <selection pane="topRight" activeCell="L2" sqref="L2"/>
      <selection pane="bottomLeft" activeCell="L2" sqref="L2"/>
      <selection pane="bottomRight" activeCell="L2" sqref="L2"/>
    </sheetView>
  </sheetViews>
  <sheetFormatPr baseColWidth="10" defaultColWidth="12" defaultRowHeight="12.75"/>
  <cols>
    <col min="1" max="1" width="2.33203125" style="1" customWidth="1"/>
    <col min="2" max="3" width="13.83203125" style="1" customWidth="1"/>
    <col min="4" max="23" width="11.33203125" style="1" customWidth="1"/>
    <col min="24" max="16384" width="12" style="1"/>
  </cols>
  <sheetData>
    <row r="1" spans="1:23" ht="30" customHeight="1">
      <c r="A1" s="180" t="s">
        <v>0</v>
      </c>
      <c r="B1" s="181"/>
      <c r="C1" s="182"/>
      <c r="D1" s="171"/>
      <c r="E1" s="183"/>
      <c r="F1" s="183"/>
      <c r="G1" s="183"/>
      <c r="H1" s="183"/>
      <c r="I1" s="183"/>
      <c r="J1" s="183"/>
      <c r="K1" s="183"/>
      <c r="L1" s="183"/>
      <c r="M1" s="184"/>
      <c r="N1" s="183"/>
      <c r="O1" s="183"/>
      <c r="P1" s="183"/>
      <c r="Q1" s="183"/>
      <c r="R1" s="183"/>
      <c r="S1" s="183"/>
      <c r="T1" s="183"/>
      <c r="U1" s="183"/>
      <c r="V1" s="183"/>
      <c r="W1" s="191"/>
    </row>
    <row r="2" spans="1:23" ht="16.5" customHeight="1">
      <c r="A2" s="195" t="s">
        <v>1</v>
      </c>
      <c r="B2" s="196"/>
      <c r="C2" s="92" t="str">
        <f>[9]SKL!C2</f>
        <v>2017/18</v>
      </c>
      <c r="D2" s="185"/>
      <c r="E2" s="186"/>
      <c r="F2" s="186"/>
      <c r="G2" s="186"/>
      <c r="H2" s="186"/>
      <c r="I2" s="186"/>
      <c r="J2" s="186"/>
      <c r="K2" s="186"/>
      <c r="L2" s="186"/>
      <c r="M2" s="187"/>
      <c r="N2" s="192"/>
      <c r="O2" s="186"/>
      <c r="P2" s="186"/>
      <c r="Q2" s="186"/>
      <c r="R2" s="186"/>
      <c r="S2" s="186"/>
      <c r="T2" s="186"/>
      <c r="U2" s="186"/>
      <c r="V2" s="186"/>
      <c r="W2" s="193"/>
    </row>
    <row r="3" spans="1:23" ht="16.5" customHeight="1">
      <c r="A3" s="197" t="s">
        <v>2</v>
      </c>
      <c r="B3" s="198"/>
      <c r="C3" s="92" t="s">
        <v>37</v>
      </c>
      <c r="D3" s="188"/>
      <c r="E3" s="189"/>
      <c r="F3" s="189"/>
      <c r="G3" s="189"/>
      <c r="H3" s="189"/>
      <c r="I3" s="189"/>
      <c r="J3" s="189"/>
      <c r="K3" s="189"/>
      <c r="L3" s="189"/>
      <c r="M3" s="190"/>
      <c r="N3" s="189"/>
      <c r="O3" s="189"/>
      <c r="P3" s="189"/>
      <c r="Q3" s="189"/>
      <c r="R3" s="189"/>
      <c r="S3" s="189"/>
      <c r="T3" s="189"/>
      <c r="U3" s="189"/>
      <c r="V3" s="189"/>
      <c r="W3" s="194"/>
    </row>
    <row r="4" spans="1:23" ht="21" customHeight="1">
      <c r="A4" s="162" t="s">
        <v>3</v>
      </c>
      <c r="B4" s="163"/>
      <c r="C4" s="164"/>
      <c r="D4" s="171" t="s">
        <v>4</v>
      </c>
      <c r="E4" s="172"/>
      <c r="F4" s="173"/>
      <c r="G4" s="173"/>
      <c r="H4" s="173"/>
      <c r="I4" s="173"/>
      <c r="J4" s="173"/>
      <c r="K4" s="173"/>
      <c r="L4" s="173"/>
      <c r="M4" s="174"/>
      <c r="N4" s="178" t="s">
        <v>5</v>
      </c>
      <c r="O4" s="178"/>
      <c r="P4" s="178"/>
      <c r="Q4" s="178"/>
      <c r="R4" s="178"/>
      <c r="S4" s="178"/>
      <c r="T4" s="178"/>
      <c r="U4" s="178"/>
      <c r="V4" s="178"/>
      <c r="W4" s="179"/>
    </row>
    <row r="5" spans="1:23" ht="20.25" customHeight="1">
      <c r="A5" s="165"/>
      <c r="B5" s="166"/>
      <c r="C5" s="167"/>
      <c r="D5" s="175"/>
      <c r="E5" s="176"/>
      <c r="F5" s="176"/>
      <c r="G5" s="176"/>
      <c r="H5" s="176"/>
      <c r="I5" s="176"/>
      <c r="J5" s="176"/>
      <c r="K5" s="176"/>
      <c r="L5" s="176"/>
      <c r="M5" s="177"/>
      <c r="N5" s="169" t="s">
        <v>6</v>
      </c>
      <c r="O5" s="176"/>
      <c r="P5" s="169"/>
      <c r="Q5" s="169"/>
      <c r="R5" s="169"/>
      <c r="S5" s="169"/>
      <c r="T5" s="169"/>
      <c r="U5" s="169"/>
      <c r="V5" s="169"/>
      <c r="W5" s="170"/>
    </row>
    <row r="6" spans="1:23" ht="60" customHeight="1">
      <c r="A6" s="168"/>
      <c r="B6" s="169"/>
      <c r="C6" s="170"/>
      <c r="D6" s="2" t="s">
        <v>7</v>
      </c>
      <c r="E6" s="3" t="s">
        <v>8</v>
      </c>
      <c r="F6" s="3" t="s">
        <v>9</v>
      </c>
      <c r="G6" s="4" t="s">
        <v>10</v>
      </c>
      <c r="H6" s="3" t="s">
        <v>11</v>
      </c>
      <c r="I6" s="4" t="s">
        <v>12</v>
      </c>
      <c r="J6" s="3" t="s">
        <v>13</v>
      </c>
      <c r="K6" s="4" t="s">
        <v>14</v>
      </c>
      <c r="L6" s="3" t="s">
        <v>15</v>
      </c>
      <c r="M6" s="87" t="s">
        <v>16</v>
      </c>
      <c r="N6" s="11" t="s">
        <v>7</v>
      </c>
      <c r="O6" s="3" t="s">
        <v>8</v>
      </c>
      <c r="P6" s="3" t="s">
        <v>9</v>
      </c>
      <c r="Q6" s="4" t="s">
        <v>10</v>
      </c>
      <c r="R6" s="3" t="s">
        <v>11</v>
      </c>
      <c r="S6" s="4" t="s">
        <v>12</v>
      </c>
      <c r="T6" s="3" t="s">
        <v>13</v>
      </c>
      <c r="U6" s="4" t="s">
        <v>14</v>
      </c>
      <c r="V6" s="3" t="s">
        <v>15</v>
      </c>
      <c r="W6" s="5" t="s">
        <v>16</v>
      </c>
    </row>
    <row r="7" spans="1:23" ht="33" customHeight="1" thickBot="1">
      <c r="A7" s="152" t="s">
        <v>17</v>
      </c>
      <c r="B7" s="153"/>
      <c r="C7" s="154"/>
      <c r="D7" s="79">
        <f>SUM(E7:M7)</f>
        <v>4866</v>
      </c>
      <c r="E7" s="34">
        <f>SUM(E8,E9,E19)</f>
        <v>0</v>
      </c>
      <c r="F7" s="34">
        <f t="shared" ref="F7:M7" si="0">SUM(F8,F9,F19)</f>
        <v>1703</v>
      </c>
      <c r="G7" s="34">
        <f t="shared" si="0"/>
        <v>0</v>
      </c>
      <c r="H7" s="34">
        <f t="shared" si="0"/>
        <v>0</v>
      </c>
      <c r="I7" s="34">
        <f t="shared" si="0"/>
        <v>2469</v>
      </c>
      <c r="J7" s="34">
        <f t="shared" si="0"/>
        <v>0</v>
      </c>
      <c r="K7" s="34">
        <f t="shared" si="0"/>
        <v>208</v>
      </c>
      <c r="L7" s="34">
        <f t="shared" si="0"/>
        <v>481</v>
      </c>
      <c r="M7" s="88">
        <f t="shared" si="0"/>
        <v>5</v>
      </c>
      <c r="N7" s="34">
        <f>SUM(O7:W7)</f>
        <v>88</v>
      </c>
      <c r="O7" s="34">
        <f>SUM(O8,O9,O19)</f>
        <v>0</v>
      </c>
      <c r="P7" s="34">
        <f t="shared" ref="P7:W7" si="1">SUM(P8,P9,P19)</f>
        <v>44</v>
      </c>
      <c r="Q7" s="34">
        <f t="shared" si="1"/>
        <v>0</v>
      </c>
      <c r="R7" s="34">
        <f t="shared" si="1"/>
        <v>0</v>
      </c>
      <c r="S7" s="34">
        <f t="shared" si="1"/>
        <v>28</v>
      </c>
      <c r="T7" s="34">
        <f t="shared" si="1"/>
        <v>0</v>
      </c>
      <c r="U7" s="34">
        <f t="shared" si="1"/>
        <v>0</v>
      </c>
      <c r="V7" s="34">
        <f t="shared" si="1"/>
        <v>16</v>
      </c>
      <c r="W7" s="34">
        <f t="shared" si="1"/>
        <v>0</v>
      </c>
    </row>
    <row r="8" spans="1:23" ht="24.75" customHeight="1" thickTop="1">
      <c r="A8" s="158" t="s">
        <v>18</v>
      </c>
      <c r="B8" s="159"/>
      <c r="C8" s="160"/>
      <c r="D8" s="80">
        <f>SUM(E8:M8)</f>
        <v>1178</v>
      </c>
      <c r="E8" s="81">
        <f>[9]SopäInt!E8</f>
        <v>0</v>
      </c>
      <c r="F8" s="81">
        <f>[9]SopäInt!F8</f>
        <v>627</v>
      </c>
      <c r="G8" s="81">
        <f>[9]SopäInt!G8</f>
        <v>0</v>
      </c>
      <c r="H8" s="82">
        <f>[9]SopäInt!H8</f>
        <v>0</v>
      </c>
      <c r="I8" s="82">
        <f>[9]SopäInt!I8</f>
        <v>502</v>
      </c>
      <c r="J8" s="81">
        <f>[9]SopäInt!J8</f>
        <v>0</v>
      </c>
      <c r="K8" s="81">
        <f>[9]SopäInt!K8</f>
        <v>0</v>
      </c>
      <c r="L8" s="81">
        <f>[9]SopäInt!L8</f>
        <v>46</v>
      </c>
      <c r="M8" s="89">
        <f>[9]SopäInt!M8</f>
        <v>3</v>
      </c>
      <c r="N8" s="84">
        <f t="shared" ref="N8:N19" si="2">SUM(O8:W8)</f>
        <v>30</v>
      </c>
      <c r="O8" s="81">
        <f>[9]SopäInt!O8</f>
        <v>0</v>
      </c>
      <c r="P8" s="81">
        <f>[9]SopäInt!P8</f>
        <v>17</v>
      </c>
      <c r="Q8" s="81">
        <f>[9]SopäInt!Q8</f>
        <v>0</v>
      </c>
      <c r="R8" s="81">
        <f>[9]SopäInt!R8</f>
        <v>0</v>
      </c>
      <c r="S8" s="81">
        <f>[9]SopäInt!S8</f>
        <v>10</v>
      </c>
      <c r="T8" s="81">
        <f>[9]SopäInt!T8</f>
        <v>0</v>
      </c>
      <c r="U8" s="81">
        <f>[9]SopäInt!U8</f>
        <v>0</v>
      </c>
      <c r="V8" s="81">
        <f>[9]SopäInt!V8</f>
        <v>3</v>
      </c>
      <c r="W8" s="81">
        <f>[9]SopäInt!W8</f>
        <v>0</v>
      </c>
    </row>
    <row r="9" spans="1:23" ht="24.75" customHeight="1">
      <c r="A9" s="149" t="s">
        <v>19</v>
      </c>
      <c r="B9" s="150"/>
      <c r="C9" s="151"/>
      <c r="D9" s="83">
        <f>SUM(E9:M9)</f>
        <v>3688</v>
      </c>
      <c r="E9" s="44">
        <f>SUM(E10:E18)</f>
        <v>0</v>
      </c>
      <c r="F9" s="44">
        <f t="shared" ref="F9:M9" si="3">SUM(F10:F18)</f>
        <v>1076</v>
      </c>
      <c r="G9" s="44">
        <f t="shared" si="3"/>
        <v>0</v>
      </c>
      <c r="H9" s="44">
        <f t="shared" si="3"/>
        <v>0</v>
      </c>
      <c r="I9" s="44">
        <f t="shared" si="3"/>
        <v>1967</v>
      </c>
      <c r="J9" s="44">
        <f t="shared" si="3"/>
        <v>0</v>
      </c>
      <c r="K9" s="44">
        <f t="shared" si="3"/>
        <v>208</v>
      </c>
      <c r="L9" s="44">
        <f t="shared" si="3"/>
        <v>435</v>
      </c>
      <c r="M9" s="44">
        <f t="shared" si="3"/>
        <v>2</v>
      </c>
      <c r="N9" s="44">
        <f t="shared" si="2"/>
        <v>58</v>
      </c>
      <c r="O9" s="44">
        <f>SUM(O10:O18)</f>
        <v>0</v>
      </c>
      <c r="P9" s="44">
        <f t="shared" ref="P9:W9" si="4">SUM(P10:P18)</f>
        <v>27</v>
      </c>
      <c r="Q9" s="44">
        <f t="shared" si="4"/>
        <v>0</v>
      </c>
      <c r="R9" s="44">
        <f t="shared" si="4"/>
        <v>0</v>
      </c>
      <c r="S9" s="44">
        <f t="shared" si="4"/>
        <v>18</v>
      </c>
      <c r="T9" s="44">
        <f t="shared" si="4"/>
        <v>0</v>
      </c>
      <c r="U9" s="44">
        <f t="shared" si="4"/>
        <v>0</v>
      </c>
      <c r="V9" s="44">
        <f t="shared" si="4"/>
        <v>13</v>
      </c>
      <c r="W9" s="44">
        <f t="shared" si="4"/>
        <v>0</v>
      </c>
    </row>
    <row r="10" spans="1:23" ht="24.75" customHeight="1">
      <c r="A10" s="76"/>
      <c r="B10" s="155" t="s">
        <v>20</v>
      </c>
      <c r="C10" s="156"/>
      <c r="D10" s="75">
        <f t="shared" ref="D10:D19" si="5">SUM(E10:M10)</f>
        <v>67</v>
      </c>
      <c r="E10" s="6">
        <f>[9]SopäInt!E10</f>
        <v>0</v>
      </c>
      <c r="F10" s="6">
        <f>[9]SopäInt!F10</f>
        <v>30</v>
      </c>
      <c r="G10" s="6">
        <f>[9]SopäInt!G10</f>
        <v>0</v>
      </c>
      <c r="H10" s="7">
        <f>[9]SopäInt!H10</f>
        <v>0</v>
      </c>
      <c r="I10" s="7">
        <f>[9]SopäInt!I10</f>
        <v>18</v>
      </c>
      <c r="J10" s="6">
        <f>[9]SopäInt!J10</f>
        <v>0</v>
      </c>
      <c r="K10" s="6">
        <f>[9]SopäInt!K10</f>
        <v>13</v>
      </c>
      <c r="L10" s="6">
        <f>[9]SopäInt!L10</f>
        <v>6</v>
      </c>
      <c r="M10" s="90">
        <f>[9]SopäInt!M10</f>
        <v>0</v>
      </c>
      <c r="N10" s="85">
        <f t="shared" si="2"/>
        <v>1</v>
      </c>
      <c r="O10" s="6">
        <f>[9]SopäInt!O10</f>
        <v>0</v>
      </c>
      <c r="P10" s="6">
        <f>[9]SopäInt!P10</f>
        <v>0</v>
      </c>
      <c r="Q10" s="6">
        <f>[9]SopäInt!Q10</f>
        <v>0</v>
      </c>
      <c r="R10" s="6">
        <f>[9]SopäInt!R10</f>
        <v>0</v>
      </c>
      <c r="S10" s="6">
        <f>[9]SopäInt!S10</f>
        <v>0</v>
      </c>
      <c r="T10" s="6">
        <f>[9]SopäInt!T10</f>
        <v>0</v>
      </c>
      <c r="U10" s="6">
        <f>[9]SopäInt!U10</f>
        <v>0</v>
      </c>
      <c r="V10" s="6">
        <f>[9]SopäInt!V10</f>
        <v>1</v>
      </c>
      <c r="W10" s="111">
        <f>[9]SopäInt!W10</f>
        <v>0</v>
      </c>
    </row>
    <row r="11" spans="1:23" ht="24.75" customHeight="1">
      <c r="A11" s="71"/>
      <c r="B11" s="157" t="s">
        <v>21</v>
      </c>
      <c r="C11" s="146"/>
      <c r="D11" s="70">
        <f t="shared" si="5"/>
        <v>385</v>
      </c>
      <c r="E11" s="72">
        <f>[9]SopäInt!E11</f>
        <v>0</v>
      </c>
      <c r="F11" s="72">
        <f>[9]SopäInt!F11</f>
        <v>140</v>
      </c>
      <c r="G11" s="72">
        <f>[9]SopäInt!G11</f>
        <v>0</v>
      </c>
      <c r="H11" s="73">
        <f>[9]SopäInt!H11</f>
        <v>0</v>
      </c>
      <c r="I11" s="73">
        <f>[9]SopäInt!I11</f>
        <v>156</v>
      </c>
      <c r="J11" s="72">
        <f>[9]SopäInt!J11</f>
        <v>0</v>
      </c>
      <c r="K11" s="72">
        <f>[9]SopäInt!K11</f>
        <v>54</v>
      </c>
      <c r="L11" s="72">
        <f>[9]SopäInt!L11</f>
        <v>35</v>
      </c>
      <c r="M11" s="91">
        <f>[9]SopäInt!M11</f>
        <v>0</v>
      </c>
      <c r="N11" s="86">
        <f t="shared" si="2"/>
        <v>1</v>
      </c>
      <c r="O11" s="72">
        <f>[9]SopäInt!O11</f>
        <v>0</v>
      </c>
      <c r="P11" s="72">
        <f>[9]SopäInt!P11</f>
        <v>1</v>
      </c>
      <c r="Q11" s="72">
        <f>[9]SopäInt!Q11</f>
        <v>0</v>
      </c>
      <c r="R11" s="72">
        <f>[9]SopäInt!R11</f>
        <v>0</v>
      </c>
      <c r="S11" s="72">
        <f>[9]SopäInt!S11</f>
        <v>0</v>
      </c>
      <c r="T11" s="72">
        <f>[9]SopäInt!T11</f>
        <v>0</v>
      </c>
      <c r="U11" s="72">
        <f>[9]SopäInt!U11</f>
        <v>0</v>
      </c>
      <c r="V11" s="72">
        <f>[9]SopäInt!V11</f>
        <v>0</v>
      </c>
      <c r="W11" s="73">
        <f>[9]SopäInt!W11</f>
        <v>0</v>
      </c>
    </row>
    <row r="12" spans="1:23" ht="24.75" customHeight="1">
      <c r="A12" s="77"/>
      <c r="B12" s="155" t="s">
        <v>22</v>
      </c>
      <c r="C12" s="156"/>
      <c r="D12" s="75">
        <f t="shared" si="5"/>
        <v>384</v>
      </c>
      <c r="E12" s="6">
        <f>[9]SopäInt!E12</f>
        <v>0</v>
      </c>
      <c r="F12" s="6">
        <f>[9]SopäInt!F12</f>
        <v>223</v>
      </c>
      <c r="G12" s="6">
        <f>[9]SopäInt!G12</f>
        <v>0</v>
      </c>
      <c r="H12" s="7">
        <f>[9]SopäInt!H12</f>
        <v>0</v>
      </c>
      <c r="I12" s="7">
        <f>[9]SopäInt!I12</f>
        <v>145</v>
      </c>
      <c r="J12" s="6">
        <f>[9]SopäInt!J12</f>
        <v>0</v>
      </c>
      <c r="K12" s="6">
        <f>[9]SopäInt!K12</f>
        <v>1</v>
      </c>
      <c r="L12" s="6">
        <f>[9]SopäInt!L12</f>
        <v>15</v>
      </c>
      <c r="M12" s="90">
        <f>[9]SopäInt!M12</f>
        <v>0</v>
      </c>
      <c r="N12" s="85">
        <f t="shared" si="2"/>
        <v>15</v>
      </c>
      <c r="O12" s="6">
        <f>[9]SopäInt!O12</f>
        <v>0</v>
      </c>
      <c r="P12" s="6">
        <f>[9]SopäInt!P12</f>
        <v>12</v>
      </c>
      <c r="Q12" s="6">
        <f>[9]SopäInt!Q12</f>
        <v>0</v>
      </c>
      <c r="R12" s="6">
        <f>[9]SopäInt!R12</f>
        <v>0</v>
      </c>
      <c r="S12" s="6">
        <f>[9]SopäInt!S12</f>
        <v>3</v>
      </c>
      <c r="T12" s="6">
        <f>[9]SopäInt!T12</f>
        <v>0</v>
      </c>
      <c r="U12" s="6">
        <f>[9]SopäInt!U12</f>
        <v>0</v>
      </c>
      <c r="V12" s="6">
        <f>[9]SopäInt!V12</f>
        <v>0</v>
      </c>
      <c r="W12" s="7">
        <f>[9]SopäInt!W12</f>
        <v>0</v>
      </c>
    </row>
    <row r="13" spans="1:23" ht="24.75" customHeight="1">
      <c r="A13" s="74"/>
      <c r="B13" s="145" t="s">
        <v>23</v>
      </c>
      <c r="C13" s="161"/>
      <c r="D13" s="70">
        <f t="shared" si="5"/>
        <v>217</v>
      </c>
      <c r="E13" s="72">
        <f>[9]SopäInt!E13</f>
        <v>0</v>
      </c>
      <c r="F13" s="72">
        <f>[9]SopäInt!F13</f>
        <v>74</v>
      </c>
      <c r="G13" s="72">
        <f>[9]SopäInt!G13</f>
        <v>0</v>
      </c>
      <c r="H13" s="73">
        <f>[9]SopäInt!H13</f>
        <v>0</v>
      </c>
      <c r="I13" s="73">
        <f>[9]SopäInt!I13</f>
        <v>75</v>
      </c>
      <c r="J13" s="72">
        <f>[9]SopäInt!J13</f>
        <v>0</v>
      </c>
      <c r="K13" s="72">
        <f>[9]SopäInt!K13</f>
        <v>46</v>
      </c>
      <c r="L13" s="72">
        <f>[9]SopäInt!L13</f>
        <v>22</v>
      </c>
      <c r="M13" s="91">
        <f>[9]SopäInt!M13</f>
        <v>0</v>
      </c>
      <c r="N13" s="86">
        <f t="shared" si="2"/>
        <v>1</v>
      </c>
      <c r="O13" s="72">
        <f>[9]SopäInt!O13</f>
        <v>0</v>
      </c>
      <c r="P13" s="72">
        <f>[9]SopäInt!P13</f>
        <v>0</v>
      </c>
      <c r="Q13" s="72">
        <f>[9]SopäInt!Q13</f>
        <v>0</v>
      </c>
      <c r="R13" s="72">
        <f>[9]SopäInt!R13</f>
        <v>0</v>
      </c>
      <c r="S13" s="72">
        <f>[9]SopäInt!S13</f>
        <v>0</v>
      </c>
      <c r="T13" s="72">
        <f>[9]SopäInt!T13</f>
        <v>0</v>
      </c>
      <c r="U13" s="72">
        <f>[9]SopäInt!U13</f>
        <v>0</v>
      </c>
      <c r="V13" s="72">
        <f>[9]SopäInt!V13</f>
        <v>1</v>
      </c>
      <c r="W13" s="73">
        <f>[9]SopäInt!W13</f>
        <v>0</v>
      </c>
    </row>
    <row r="14" spans="1:23" ht="24.75" customHeight="1">
      <c r="A14" s="76"/>
      <c r="B14" s="155" t="s">
        <v>24</v>
      </c>
      <c r="C14" s="156"/>
      <c r="D14" s="75">
        <f t="shared" si="5"/>
        <v>56</v>
      </c>
      <c r="E14" s="6">
        <f>[9]SopäInt!E14</f>
        <v>0</v>
      </c>
      <c r="F14" s="6">
        <f>[9]SopäInt!F14</f>
        <v>40</v>
      </c>
      <c r="G14" s="6">
        <f>[9]SopäInt!G14</f>
        <v>0</v>
      </c>
      <c r="H14" s="7">
        <f>[9]SopäInt!H14</f>
        <v>0</v>
      </c>
      <c r="I14" s="7">
        <f>[9]SopäInt!I14</f>
        <v>12</v>
      </c>
      <c r="J14" s="6">
        <f>[9]SopäInt!J14</f>
        <v>0</v>
      </c>
      <c r="K14" s="6">
        <f>[9]SopäInt!K14</f>
        <v>0</v>
      </c>
      <c r="L14" s="6">
        <f>[9]SopäInt!L14</f>
        <v>4</v>
      </c>
      <c r="M14" s="90">
        <f>[9]SopäInt!M14</f>
        <v>0</v>
      </c>
      <c r="N14" s="85">
        <f t="shared" si="2"/>
        <v>4</v>
      </c>
      <c r="O14" s="6">
        <f>[9]SopäInt!O14</f>
        <v>0</v>
      </c>
      <c r="P14" s="6">
        <f>[9]SopäInt!P14</f>
        <v>3</v>
      </c>
      <c r="Q14" s="6">
        <f>[9]SopäInt!Q14</f>
        <v>0</v>
      </c>
      <c r="R14" s="6">
        <f>[9]SopäInt!R14</f>
        <v>0</v>
      </c>
      <c r="S14" s="6">
        <f>[9]SopäInt!S14</f>
        <v>0</v>
      </c>
      <c r="T14" s="6">
        <f>[9]SopäInt!T14</f>
        <v>0</v>
      </c>
      <c r="U14" s="6">
        <f>[9]SopäInt!U14</f>
        <v>0</v>
      </c>
      <c r="V14" s="6">
        <f>[9]SopäInt!V14</f>
        <v>1</v>
      </c>
      <c r="W14" s="7">
        <f>[9]SopäInt!W14</f>
        <v>0</v>
      </c>
    </row>
    <row r="15" spans="1:23" ht="24.75" customHeight="1">
      <c r="A15" s="71"/>
      <c r="B15" s="145" t="s">
        <v>25</v>
      </c>
      <c r="C15" s="146"/>
      <c r="D15" s="70">
        <f t="shared" si="5"/>
        <v>2579</v>
      </c>
      <c r="E15" s="72">
        <f>[9]SopäInt!E15</f>
        <v>0</v>
      </c>
      <c r="F15" s="72">
        <f>[9]SopäInt!F15</f>
        <v>569</v>
      </c>
      <c r="G15" s="72">
        <f>[9]SopäInt!G15</f>
        <v>0</v>
      </c>
      <c r="H15" s="73">
        <f>[9]SopäInt!H15</f>
        <v>0</v>
      </c>
      <c r="I15" s="73">
        <f>[9]SopäInt!I15</f>
        <v>1561</v>
      </c>
      <c r="J15" s="72">
        <f>[9]SopäInt!J15</f>
        <v>0</v>
      </c>
      <c r="K15" s="72">
        <f>[9]SopäInt!K15</f>
        <v>94</v>
      </c>
      <c r="L15" s="72">
        <f>[9]SopäInt!L15</f>
        <v>353</v>
      </c>
      <c r="M15" s="91">
        <f>[9]SopäInt!M15</f>
        <v>2</v>
      </c>
      <c r="N15" s="86">
        <f t="shared" si="2"/>
        <v>36</v>
      </c>
      <c r="O15" s="72">
        <f>[9]SopäInt!O15</f>
        <v>0</v>
      </c>
      <c r="P15" s="72">
        <f>[9]SopäInt!P15</f>
        <v>11</v>
      </c>
      <c r="Q15" s="72">
        <f>[9]SopäInt!Q15</f>
        <v>0</v>
      </c>
      <c r="R15" s="72">
        <f>[9]SopäInt!R15</f>
        <v>0</v>
      </c>
      <c r="S15" s="72">
        <f>[9]SopäInt!S15</f>
        <v>15</v>
      </c>
      <c r="T15" s="72">
        <f>[9]SopäInt!T15</f>
        <v>0</v>
      </c>
      <c r="U15" s="72">
        <f>[9]SopäInt!U15</f>
        <v>0</v>
      </c>
      <c r="V15" s="72">
        <f>[9]SopäInt!V15</f>
        <v>10</v>
      </c>
      <c r="W15" s="73">
        <f>[9]SopäInt!W15</f>
        <v>0</v>
      </c>
    </row>
    <row r="16" spans="1:23" s="78" customFormat="1" ht="24.75" customHeight="1">
      <c r="A16" s="77"/>
      <c r="B16" s="155" t="s">
        <v>26</v>
      </c>
      <c r="C16" s="156"/>
      <c r="D16" s="75">
        <f t="shared" si="5"/>
        <v>0</v>
      </c>
      <c r="E16" s="6">
        <f>[9]SopäInt!E16</f>
        <v>0</v>
      </c>
      <c r="F16" s="6">
        <f>[9]SopäInt!F16</f>
        <v>0</v>
      </c>
      <c r="G16" s="6">
        <f>[9]SopäInt!G16</f>
        <v>0</v>
      </c>
      <c r="H16" s="7">
        <f>[9]SopäInt!H16</f>
        <v>0</v>
      </c>
      <c r="I16" s="7">
        <f>[9]SopäInt!I16</f>
        <v>0</v>
      </c>
      <c r="J16" s="6">
        <f>[9]SopäInt!J16</f>
        <v>0</v>
      </c>
      <c r="K16" s="6">
        <f>[9]SopäInt!K16</f>
        <v>0</v>
      </c>
      <c r="L16" s="6">
        <f>[9]SopäInt!L16</f>
        <v>0</v>
      </c>
      <c r="M16" s="90">
        <f>[9]SopäInt!M16</f>
        <v>0</v>
      </c>
      <c r="N16" s="85">
        <f t="shared" si="2"/>
        <v>0</v>
      </c>
      <c r="O16" s="6">
        <f>[9]SopäInt!O16</f>
        <v>0</v>
      </c>
      <c r="P16" s="6">
        <f>[9]SopäInt!P16</f>
        <v>0</v>
      </c>
      <c r="Q16" s="6">
        <f>[9]SopäInt!Q16</f>
        <v>0</v>
      </c>
      <c r="R16" s="6">
        <f>[9]SopäInt!R16</f>
        <v>0</v>
      </c>
      <c r="S16" s="6">
        <f>[9]SopäInt!S16</f>
        <v>0</v>
      </c>
      <c r="T16" s="6">
        <f>[9]SopäInt!T16</f>
        <v>0</v>
      </c>
      <c r="U16" s="6">
        <f>[9]SopäInt!U16</f>
        <v>0</v>
      </c>
      <c r="V16" s="6">
        <f>[9]SopäInt!V16</f>
        <v>0</v>
      </c>
      <c r="W16" s="7">
        <f>[9]SopäInt!W16</f>
        <v>0</v>
      </c>
    </row>
    <row r="17" spans="1:23" ht="24.75" customHeight="1">
      <c r="A17" s="74"/>
      <c r="B17" s="145" t="s">
        <v>27</v>
      </c>
      <c r="C17" s="146"/>
      <c r="D17" s="70">
        <f t="shared" si="5"/>
        <v>0</v>
      </c>
      <c r="E17" s="72">
        <f>[9]SopäInt!E17</f>
        <v>0</v>
      </c>
      <c r="F17" s="72">
        <f>[9]SopäInt!F17</f>
        <v>0</v>
      </c>
      <c r="G17" s="72">
        <f>[9]SopäInt!G17</f>
        <v>0</v>
      </c>
      <c r="H17" s="73">
        <f>[9]SopäInt!H17</f>
        <v>0</v>
      </c>
      <c r="I17" s="73">
        <f>[9]SopäInt!I17</f>
        <v>0</v>
      </c>
      <c r="J17" s="72">
        <f>[9]SopäInt!J17</f>
        <v>0</v>
      </c>
      <c r="K17" s="72">
        <f>[9]SopäInt!K17</f>
        <v>0</v>
      </c>
      <c r="L17" s="72">
        <f>[9]SopäInt!L17</f>
        <v>0</v>
      </c>
      <c r="M17" s="91">
        <f>[9]SopäInt!M17</f>
        <v>0</v>
      </c>
      <c r="N17" s="86">
        <f t="shared" si="2"/>
        <v>0</v>
      </c>
      <c r="O17" s="72">
        <f>[9]SopäInt!O17</f>
        <v>0</v>
      </c>
      <c r="P17" s="72">
        <f>[9]SopäInt!P17</f>
        <v>0</v>
      </c>
      <c r="Q17" s="72">
        <f>[9]SopäInt!Q17</f>
        <v>0</v>
      </c>
      <c r="R17" s="72">
        <f>[9]SopäInt!R17</f>
        <v>0</v>
      </c>
      <c r="S17" s="72">
        <f>[9]SopäInt!S17</f>
        <v>0</v>
      </c>
      <c r="T17" s="72">
        <f>[9]SopäInt!T17</f>
        <v>0</v>
      </c>
      <c r="U17" s="72">
        <f>[9]SopäInt!U17</f>
        <v>0</v>
      </c>
      <c r="V17" s="72">
        <f>[9]SopäInt!V17</f>
        <v>0</v>
      </c>
      <c r="W17" s="72">
        <f>[9]SopäInt!W17</f>
        <v>0</v>
      </c>
    </row>
    <row r="18" spans="1:23" s="78" customFormat="1" ht="24.75" customHeight="1">
      <c r="A18" s="76"/>
      <c r="B18" s="147" t="s">
        <v>28</v>
      </c>
      <c r="C18" s="148"/>
      <c r="D18" s="75">
        <f t="shared" si="5"/>
        <v>0</v>
      </c>
      <c r="E18" s="6">
        <f>[9]SopäInt!E18</f>
        <v>0</v>
      </c>
      <c r="F18" s="6">
        <f>[9]SopäInt!F18</f>
        <v>0</v>
      </c>
      <c r="G18" s="6">
        <f>[9]SopäInt!G18</f>
        <v>0</v>
      </c>
      <c r="H18" s="7">
        <f>[9]SopäInt!H18</f>
        <v>0</v>
      </c>
      <c r="I18" s="7">
        <f>[9]SopäInt!I18</f>
        <v>0</v>
      </c>
      <c r="J18" s="6">
        <f>[9]SopäInt!J18</f>
        <v>0</v>
      </c>
      <c r="K18" s="6">
        <f>[9]SopäInt!K18</f>
        <v>0</v>
      </c>
      <c r="L18" s="6">
        <f>[9]SopäInt!L18</f>
        <v>0</v>
      </c>
      <c r="M18" s="90">
        <f>[9]SopäInt!M18</f>
        <v>0</v>
      </c>
      <c r="N18" s="85">
        <f t="shared" si="2"/>
        <v>0</v>
      </c>
      <c r="O18" s="6">
        <f>[9]SopäInt!O18</f>
        <v>0</v>
      </c>
      <c r="P18" s="6">
        <f>[9]SopäInt!P18</f>
        <v>0</v>
      </c>
      <c r="Q18" s="6">
        <f>[9]SopäInt!Q18</f>
        <v>0</v>
      </c>
      <c r="R18" s="6">
        <f>[9]SopäInt!R18</f>
        <v>0</v>
      </c>
      <c r="S18" s="6">
        <f>[9]SopäInt!S18</f>
        <v>0</v>
      </c>
      <c r="T18" s="6">
        <f>[9]SopäInt!T18</f>
        <v>0</v>
      </c>
      <c r="U18" s="6">
        <f>[9]SopäInt!U18</f>
        <v>0</v>
      </c>
      <c r="V18" s="6">
        <f>[9]SopäInt!V18</f>
        <v>0</v>
      </c>
      <c r="W18" s="6">
        <f>[9]SopäInt!W18</f>
        <v>0</v>
      </c>
    </row>
    <row r="19" spans="1:23" ht="24.75" customHeight="1">
      <c r="A19" s="149" t="s">
        <v>104</v>
      </c>
      <c r="B19" s="150"/>
      <c r="C19" s="151"/>
      <c r="D19" s="101">
        <f t="shared" si="5"/>
        <v>0</v>
      </c>
      <c r="E19" s="102">
        <f>[9]SopäInt!E19</f>
        <v>0</v>
      </c>
      <c r="F19" s="103">
        <f>[9]SopäInt!F19</f>
        <v>0</v>
      </c>
      <c r="G19" s="102">
        <f>[9]SopäInt!G19</f>
        <v>0</v>
      </c>
      <c r="H19" s="102">
        <f>[9]SopäInt!H19</f>
        <v>0</v>
      </c>
      <c r="I19" s="102">
        <f>[9]SopäInt!I19</f>
        <v>0</v>
      </c>
      <c r="J19" s="102">
        <f>[9]SopäInt!J19</f>
        <v>0</v>
      </c>
      <c r="K19" s="102">
        <f>[9]SopäInt!K19</f>
        <v>0</v>
      </c>
      <c r="L19" s="102">
        <f>[9]SopäInt!L19</f>
        <v>0</v>
      </c>
      <c r="M19" s="104">
        <f>[9]SopäInt!M19</f>
        <v>0</v>
      </c>
      <c r="N19" s="105">
        <f t="shared" si="2"/>
        <v>0</v>
      </c>
      <c r="O19" s="102">
        <f>[9]SopäInt!O19</f>
        <v>0</v>
      </c>
      <c r="P19" s="102">
        <f>[9]SopäInt!P19</f>
        <v>0</v>
      </c>
      <c r="Q19" s="102">
        <f>[9]SopäInt!Q19</f>
        <v>0</v>
      </c>
      <c r="R19" s="102">
        <f>[9]SopäInt!R19</f>
        <v>0</v>
      </c>
      <c r="S19" s="102">
        <f>[9]SopäInt!S19</f>
        <v>0</v>
      </c>
      <c r="T19" s="102">
        <f>[9]SopäInt!T19</f>
        <v>0</v>
      </c>
      <c r="U19" s="102">
        <f>[9]SopäInt!U19</f>
        <v>0</v>
      </c>
      <c r="V19" s="102">
        <f>[9]SopäInt!V19</f>
        <v>0</v>
      </c>
      <c r="W19" s="102">
        <f>[9]SopäInt!W19</f>
        <v>0</v>
      </c>
    </row>
    <row r="20" spans="1:23" ht="35.25" customHeight="1">
      <c r="A20" s="8"/>
      <c r="B20" s="8"/>
      <c r="C20" s="8"/>
      <c r="D20" s="8"/>
      <c r="E20" s="8"/>
      <c r="F20" s="8"/>
    </row>
    <row r="21" spans="1:23" ht="14.25" customHeight="1">
      <c r="A21" s="8"/>
      <c r="B21" s="8"/>
      <c r="C21" s="8"/>
      <c r="D21" s="8"/>
      <c r="E21" s="8"/>
      <c r="F21" s="8"/>
    </row>
    <row r="22" spans="1:23" ht="14.25" customHeight="1"/>
    <row r="23" spans="1:23" ht="14.25" customHeight="1"/>
    <row r="24" spans="1:23" ht="14.25" customHeight="1"/>
    <row r="25" spans="1:23" ht="14.25" customHeight="1"/>
    <row r="26" spans="1:23" ht="14.25" customHeight="1"/>
    <row r="27" spans="1:23" ht="14.25" customHeight="1"/>
    <row r="28" spans="1:23" ht="14.25" customHeight="1"/>
    <row r="29" spans="1:23" ht="14.25" customHeight="1"/>
    <row r="30" spans="1:23" ht="14.25" customHeight="1"/>
    <row r="31" spans="1:23" ht="14.25" customHeight="1"/>
    <row r="32" spans="1:2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9" customHeight="1"/>
    <row r="49" ht="33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9" customHeight="1"/>
    <row r="76" ht="30" customHeight="1"/>
    <row r="92" spans="1:6">
      <c r="A92" s="9"/>
      <c r="B92" s="9"/>
      <c r="C92" s="9"/>
      <c r="D92" s="9"/>
      <c r="E92" s="9"/>
      <c r="F92" s="9"/>
    </row>
    <row r="93" spans="1:6">
      <c r="A93" s="9"/>
      <c r="B93" s="9"/>
      <c r="C93" s="9"/>
      <c r="D93" s="9"/>
      <c r="E93" s="9"/>
      <c r="F93" s="9"/>
    </row>
    <row r="94" spans="1:6">
      <c r="A94" s="9"/>
      <c r="B94" s="9"/>
      <c r="C94" s="9"/>
      <c r="D94" s="9"/>
      <c r="E94" s="9"/>
      <c r="F94" s="9"/>
    </row>
  </sheetData>
  <sheetProtection formatCells="0" formatColumns="0" formatRows="0"/>
  <mergeCells count="22">
    <mergeCell ref="A4:C6"/>
    <mergeCell ref="D4:M5"/>
    <mergeCell ref="N4:W4"/>
    <mergeCell ref="N5:W5"/>
    <mergeCell ref="A1:C1"/>
    <mergeCell ref="D1:M3"/>
    <mergeCell ref="N1:W3"/>
    <mergeCell ref="A2:B2"/>
    <mergeCell ref="A3:B3"/>
    <mergeCell ref="B17:C17"/>
    <mergeCell ref="B18:C18"/>
    <mergeCell ref="A19:C19"/>
    <mergeCell ref="A7:C7"/>
    <mergeCell ref="A9:C9"/>
    <mergeCell ref="B10:C10"/>
    <mergeCell ref="B11:C11"/>
    <mergeCell ref="B12:C12"/>
    <mergeCell ref="A8:C8"/>
    <mergeCell ref="B13:C13"/>
    <mergeCell ref="B14:C14"/>
    <mergeCell ref="B15:C15"/>
    <mergeCell ref="B16:C16"/>
  </mergeCells>
  <printOptions horizontalCentered="1" verticalCentered="1" headings="1"/>
  <pageMargins left="0.70866141732283472" right="0.6692913385826772" top="0.78740157480314965" bottom="0.78740157480314965" header="0.51181102362204722" footer="0.51181102362204722"/>
  <pageSetup paperSize="9" scale="80" pageOrder="overThenDown" orientation="landscape" r:id="rId1"/>
  <headerFooter alignWithMargins="0">
    <oddHeader>&amp;R&amp;"Arial,Standard"Seite &amp;P</oddHeader>
    <oddFooter>&amp;C&amp;"Arial,Standard"&amp;F&amp;R&amp;"Arial,Standard"Blatt "&amp;A"</oddFooter>
  </headerFooter>
  <colBreaks count="1" manualBreakCount="1">
    <brk id="13" max="1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2"/>
  <dimension ref="A1:W94"/>
  <sheetViews>
    <sheetView zoomScale="110" zoomScaleNormal="110" zoomScaleSheetLayoutView="80" workbookViewId="0">
      <pane xSplit="3" ySplit="6" topLeftCell="D7" activePane="bottomRight" state="frozen"/>
      <selection activeCell="L2" sqref="L2"/>
      <selection pane="topRight" activeCell="L2" sqref="L2"/>
      <selection pane="bottomLeft" activeCell="L2" sqref="L2"/>
      <selection pane="bottomRight" activeCell="D1" sqref="D1:M3"/>
    </sheetView>
  </sheetViews>
  <sheetFormatPr baseColWidth="10" defaultColWidth="12" defaultRowHeight="12.75"/>
  <cols>
    <col min="1" max="1" width="2.33203125" style="1" customWidth="1"/>
    <col min="2" max="3" width="13.83203125" style="1" customWidth="1"/>
    <col min="4" max="23" width="11.33203125" style="1" customWidth="1"/>
    <col min="24" max="16384" width="12" style="1"/>
  </cols>
  <sheetData>
    <row r="1" spans="1:23" ht="30" customHeight="1">
      <c r="A1" s="180" t="s">
        <v>0</v>
      </c>
      <c r="B1" s="181"/>
      <c r="C1" s="182"/>
      <c r="D1" s="171"/>
      <c r="E1" s="183"/>
      <c r="F1" s="183"/>
      <c r="G1" s="183"/>
      <c r="H1" s="183"/>
      <c r="I1" s="183"/>
      <c r="J1" s="183"/>
      <c r="K1" s="183"/>
      <c r="L1" s="183"/>
      <c r="M1" s="184"/>
      <c r="N1" s="183"/>
      <c r="O1" s="183"/>
      <c r="P1" s="183"/>
      <c r="Q1" s="183"/>
      <c r="R1" s="183"/>
      <c r="S1" s="183"/>
      <c r="T1" s="183"/>
      <c r="U1" s="183"/>
      <c r="V1" s="183"/>
      <c r="W1" s="191"/>
    </row>
    <row r="2" spans="1:23" ht="16.5" customHeight="1">
      <c r="A2" s="195" t="s">
        <v>1</v>
      </c>
      <c r="B2" s="196"/>
      <c r="C2" s="92" t="str">
        <f>[10]SKL!C2</f>
        <v>2017/18</v>
      </c>
      <c r="D2" s="185"/>
      <c r="E2" s="186"/>
      <c r="F2" s="186"/>
      <c r="G2" s="186"/>
      <c r="H2" s="186"/>
      <c r="I2" s="186"/>
      <c r="J2" s="186"/>
      <c r="K2" s="186"/>
      <c r="L2" s="186"/>
      <c r="M2" s="187"/>
      <c r="N2" s="192"/>
      <c r="O2" s="186"/>
      <c r="P2" s="186"/>
      <c r="Q2" s="186"/>
      <c r="R2" s="186"/>
      <c r="S2" s="186"/>
      <c r="T2" s="186"/>
      <c r="U2" s="186"/>
      <c r="V2" s="186"/>
      <c r="W2" s="193"/>
    </row>
    <row r="3" spans="1:23" ht="16.5" customHeight="1">
      <c r="A3" s="197" t="s">
        <v>2</v>
      </c>
      <c r="B3" s="198"/>
      <c r="C3" s="92" t="s">
        <v>38</v>
      </c>
      <c r="D3" s="188"/>
      <c r="E3" s="189"/>
      <c r="F3" s="189"/>
      <c r="G3" s="189"/>
      <c r="H3" s="189"/>
      <c r="I3" s="189"/>
      <c r="J3" s="189"/>
      <c r="K3" s="189"/>
      <c r="L3" s="189"/>
      <c r="M3" s="190"/>
      <c r="N3" s="189"/>
      <c r="O3" s="189"/>
      <c r="P3" s="189"/>
      <c r="Q3" s="189"/>
      <c r="R3" s="189"/>
      <c r="S3" s="189"/>
      <c r="T3" s="189"/>
      <c r="U3" s="189"/>
      <c r="V3" s="189"/>
      <c r="W3" s="194"/>
    </row>
    <row r="4" spans="1:23" ht="21" customHeight="1">
      <c r="A4" s="162" t="s">
        <v>3</v>
      </c>
      <c r="B4" s="163"/>
      <c r="C4" s="164"/>
      <c r="D4" s="171" t="s">
        <v>4</v>
      </c>
      <c r="E4" s="172"/>
      <c r="F4" s="173"/>
      <c r="G4" s="173"/>
      <c r="H4" s="173"/>
      <c r="I4" s="173"/>
      <c r="J4" s="173"/>
      <c r="K4" s="173"/>
      <c r="L4" s="173"/>
      <c r="M4" s="174"/>
      <c r="N4" s="178" t="s">
        <v>5</v>
      </c>
      <c r="O4" s="178"/>
      <c r="P4" s="178"/>
      <c r="Q4" s="178"/>
      <c r="R4" s="178"/>
      <c r="S4" s="178"/>
      <c r="T4" s="178"/>
      <c r="U4" s="178"/>
      <c r="V4" s="178"/>
      <c r="W4" s="179"/>
    </row>
    <row r="5" spans="1:23" ht="20.25" customHeight="1">
      <c r="A5" s="165"/>
      <c r="B5" s="166"/>
      <c r="C5" s="167"/>
      <c r="D5" s="175"/>
      <c r="E5" s="176"/>
      <c r="F5" s="176"/>
      <c r="G5" s="176"/>
      <c r="H5" s="176"/>
      <c r="I5" s="176"/>
      <c r="J5" s="176"/>
      <c r="K5" s="176"/>
      <c r="L5" s="176"/>
      <c r="M5" s="177"/>
      <c r="N5" s="169" t="s">
        <v>6</v>
      </c>
      <c r="O5" s="176"/>
      <c r="P5" s="169"/>
      <c r="Q5" s="169"/>
      <c r="R5" s="169"/>
      <c r="S5" s="169"/>
      <c r="T5" s="169"/>
      <c r="U5" s="169"/>
      <c r="V5" s="169"/>
      <c r="W5" s="170"/>
    </row>
    <row r="6" spans="1:23" ht="60" customHeight="1">
      <c r="A6" s="168"/>
      <c r="B6" s="169"/>
      <c r="C6" s="170"/>
      <c r="D6" s="2" t="s">
        <v>7</v>
      </c>
      <c r="E6" s="3" t="s">
        <v>8</v>
      </c>
      <c r="F6" s="3" t="s">
        <v>9</v>
      </c>
      <c r="G6" s="4" t="s">
        <v>10</v>
      </c>
      <c r="H6" s="3" t="s">
        <v>11</v>
      </c>
      <c r="I6" s="4" t="s">
        <v>12</v>
      </c>
      <c r="J6" s="3" t="s">
        <v>13</v>
      </c>
      <c r="K6" s="4" t="s">
        <v>14</v>
      </c>
      <c r="L6" s="3" t="s">
        <v>15</v>
      </c>
      <c r="M6" s="87" t="s">
        <v>16</v>
      </c>
      <c r="N6" s="11" t="s">
        <v>7</v>
      </c>
      <c r="O6" s="3" t="s">
        <v>8</v>
      </c>
      <c r="P6" s="3" t="s">
        <v>9</v>
      </c>
      <c r="Q6" s="4" t="s">
        <v>10</v>
      </c>
      <c r="R6" s="3" t="s">
        <v>11</v>
      </c>
      <c r="S6" s="4" t="s">
        <v>12</v>
      </c>
      <c r="T6" s="3" t="s">
        <v>13</v>
      </c>
      <c r="U6" s="4" t="s">
        <v>14</v>
      </c>
      <c r="V6" s="3" t="s">
        <v>15</v>
      </c>
      <c r="W6" s="5" t="s">
        <v>16</v>
      </c>
    </row>
    <row r="7" spans="1:23" ht="33" customHeight="1" thickBot="1">
      <c r="A7" s="152" t="s">
        <v>17</v>
      </c>
      <c r="B7" s="153"/>
      <c r="C7" s="154"/>
      <c r="D7" s="34">
        <f>[10]SopäInt!D7</f>
        <v>29043</v>
      </c>
      <c r="E7" s="34">
        <f>SUM(E8,E9,E19)</f>
        <v>0</v>
      </c>
      <c r="F7" s="34">
        <f t="shared" ref="F7:M7" si="0">SUM(F8,F9,F19)</f>
        <v>0</v>
      </c>
      <c r="G7" s="34">
        <f t="shared" si="0"/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88">
        <f t="shared" si="0"/>
        <v>0</v>
      </c>
      <c r="N7" s="34">
        <f>SUM(O7:W7)</f>
        <v>0</v>
      </c>
      <c r="O7" s="34">
        <f>SUM(O8,O9,O19)</f>
        <v>0</v>
      </c>
      <c r="P7" s="34">
        <f t="shared" ref="P7:W7" si="1">SUM(P8,P9,P19)</f>
        <v>0</v>
      </c>
      <c r="Q7" s="34">
        <f t="shared" si="1"/>
        <v>0</v>
      </c>
      <c r="R7" s="34">
        <f t="shared" si="1"/>
        <v>0</v>
      </c>
      <c r="S7" s="34">
        <f t="shared" si="1"/>
        <v>0</v>
      </c>
      <c r="T7" s="34">
        <f t="shared" si="1"/>
        <v>0</v>
      </c>
      <c r="U7" s="34">
        <f t="shared" si="1"/>
        <v>0</v>
      </c>
      <c r="V7" s="34">
        <f t="shared" si="1"/>
        <v>0</v>
      </c>
      <c r="W7" s="34">
        <f t="shared" si="1"/>
        <v>0</v>
      </c>
    </row>
    <row r="8" spans="1:23" ht="24.75" customHeight="1" thickTop="1">
      <c r="A8" s="158" t="s">
        <v>18</v>
      </c>
      <c r="B8" s="159"/>
      <c r="C8" s="160"/>
      <c r="D8" s="81">
        <f>[10]SopäInt!D8</f>
        <v>14485</v>
      </c>
      <c r="E8" s="81">
        <f>[10]SopäInt!E8</f>
        <v>0</v>
      </c>
      <c r="F8" s="81">
        <v>0</v>
      </c>
      <c r="G8" s="81">
        <f>[10]SopäInt!G8</f>
        <v>0</v>
      </c>
      <c r="H8" s="82">
        <f>[10]SopäInt!H8</f>
        <v>0</v>
      </c>
      <c r="I8" s="82">
        <f>[10]SopäInt!I8</f>
        <v>0</v>
      </c>
      <c r="J8" s="81">
        <f>[10]SopäInt!J8</f>
        <v>0</v>
      </c>
      <c r="K8" s="81">
        <f>[10]SopäInt!K8</f>
        <v>0</v>
      </c>
      <c r="L8" s="81">
        <f>[10]SopäInt!L8</f>
        <v>0</v>
      </c>
      <c r="M8" s="89">
        <f>[10]SopäInt!M8</f>
        <v>0</v>
      </c>
      <c r="N8" s="84">
        <f t="shared" ref="N8:N19" si="2">SUM(O8:W8)</f>
        <v>0</v>
      </c>
      <c r="O8" s="81">
        <f>[10]SopäInt!O8</f>
        <v>0</v>
      </c>
      <c r="P8" s="81">
        <f>[10]SopäInt!P8</f>
        <v>0</v>
      </c>
      <c r="Q8" s="81">
        <f>[10]SopäInt!Q8</f>
        <v>0</v>
      </c>
      <c r="R8" s="81">
        <f>[10]SopäInt!R8</f>
        <v>0</v>
      </c>
      <c r="S8" s="81">
        <f>[10]SopäInt!S8</f>
        <v>0</v>
      </c>
      <c r="T8" s="81">
        <f>[10]SopäInt!T8</f>
        <v>0</v>
      </c>
      <c r="U8" s="81">
        <f>[10]SopäInt!U8</f>
        <v>0</v>
      </c>
      <c r="V8" s="81">
        <f>[10]SopäInt!V8</f>
        <v>0</v>
      </c>
      <c r="W8" s="81">
        <f>[10]SopäInt!W8</f>
        <v>0</v>
      </c>
    </row>
    <row r="9" spans="1:23" ht="24.75" customHeight="1">
      <c r="A9" s="149" t="s">
        <v>19</v>
      </c>
      <c r="B9" s="150"/>
      <c r="C9" s="151"/>
      <c r="D9" s="44">
        <f>SUM(D10:D19)</f>
        <v>14558</v>
      </c>
      <c r="E9" s="44">
        <f>SUM(E10:E18)</f>
        <v>0</v>
      </c>
      <c r="F9" s="44">
        <f t="shared" ref="F9:M9" si="3">SUM(F10:F18)</f>
        <v>0</v>
      </c>
      <c r="G9" s="44">
        <f t="shared" si="3"/>
        <v>0</v>
      </c>
      <c r="H9" s="44">
        <f t="shared" si="3"/>
        <v>0</v>
      </c>
      <c r="I9" s="44">
        <f t="shared" si="3"/>
        <v>0</v>
      </c>
      <c r="J9" s="44">
        <f t="shared" si="3"/>
        <v>0</v>
      </c>
      <c r="K9" s="44">
        <f t="shared" si="3"/>
        <v>0</v>
      </c>
      <c r="L9" s="44">
        <f t="shared" si="3"/>
        <v>0</v>
      </c>
      <c r="M9" s="44">
        <f t="shared" si="3"/>
        <v>0</v>
      </c>
      <c r="N9" s="44">
        <f t="shared" si="2"/>
        <v>0</v>
      </c>
      <c r="O9" s="44">
        <f>SUM(O10:O18)</f>
        <v>0</v>
      </c>
      <c r="P9" s="44">
        <f t="shared" ref="P9:W9" si="4">SUM(P10:P18)</f>
        <v>0</v>
      </c>
      <c r="Q9" s="44">
        <f t="shared" si="4"/>
        <v>0</v>
      </c>
      <c r="R9" s="44">
        <f t="shared" si="4"/>
        <v>0</v>
      </c>
      <c r="S9" s="44">
        <f t="shared" si="4"/>
        <v>0</v>
      </c>
      <c r="T9" s="44">
        <f t="shared" si="4"/>
        <v>0</v>
      </c>
      <c r="U9" s="44">
        <f t="shared" si="4"/>
        <v>0</v>
      </c>
      <c r="V9" s="44">
        <f t="shared" si="4"/>
        <v>0</v>
      </c>
      <c r="W9" s="44">
        <f t="shared" si="4"/>
        <v>0</v>
      </c>
    </row>
    <row r="10" spans="1:23" ht="24.75" customHeight="1">
      <c r="A10" s="76"/>
      <c r="B10" s="155" t="s">
        <v>20</v>
      </c>
      <c r="C10" s="156"/>
      <c r="D10" s="6">
        <f>[10]SopäInt!D10</f>
        <v>473</v>
      </c>
      <c r="E10" s="6">
        <f>[10]SopäInt!E10</f>
        <v>0</v>
      </c>
      <c r="F10" s="6">
        <v>0</v>
      </c>
      <c r="G10" s="6">
        <f>[10]SopäInt!G10</f>
        <v>0</v>
      </c>
      <c r="H10" s="7">
        <f>[10]SopäInt!H10</f>
        <v>0</v>
      </c>
      <c r="I10" s="7">
        <f>[10]SopäInt!I10</f>
        <v>0</v>
      </c>
      <c r="J10" s="6">
        <f>[10]SopäInt!J10</f>
        <v>0</v>
      </c>
      <c r="K10" s="6">
        <f>[10]SopäInt!K10</f>
        <v>0</v>
      </c>
      <c r="L10" s="6">
        <f>[10]SopäInt!L10</f>
        <v>0</v>
      </c>
      <c r="M10" s="90">
        <f>[10]SopäInt!M10</f>
        <v>0</v>
      </c>
      <c r="N10" s="85">
        <f t="shared" si="2"/>
        <v>0</v>
      </c>
      <c r="O10" s="6">
        <f>[10]SopäInt!O10</f>
        <v>0</v>
      </c>
      <c r="P10" s="6">
        <f>[10]SopäInt!P10</f>
        <v>0</v>
      </c>
      <c r="Q10" s="6">
        <f>[10]SopäInt!Q10</f>
        <v>0</v>
      </c>
      <c r="R10" s="6">
        <f>[10]SopäInt!R10</f>
        <v>0</v>
      </c>
      <c r="S10" s="6">
        <f>[10]SopäInt!S10</f>
        <v>0</v>
      </c>
      <c r="T10" s="6">
        <f>[10]SopäInt!T10</f>
        <v>0</v>
      </c>
      <c r="U10" s="6">
        <f>[10]SopäInt!U10</f>
        <v>0</v>
      </c>
      <c r="V10" s="6">
        <f>[10]SopäInt!V10</f>
        <v>0</v>
      </c>
      <c r="W10" s="111">
        <f>[10]SopäInt!W10</f>
        <v>0</v>
      </c>
    </row>
    <row r="11" spans="1:23" ht="24.75" customHeight="1">
      <c r="A11" s="71"/>
      <c r="B11" s="157" t="s">
        <v>21</v>
      </c>
      <c r="C11" s="146"/>
      <c r="D11" s="72">
        <f>[10]SopäInt!D11</f>
        <v>1423</v>
      </c>
      <c r="E11" s="72">
        <f>[10]SopäInt!E11</f>
        <v>0</v>
      </c>
      <c r="F11" s="72">
        <v>0</v>
      </c>
      <c r="G11" s="72">
        <f>[10]SopäInt!G11</f>
        <v>0</v>
      </c>
      <c r="H11" s="73">
        <f>[10]SopäInt!H11</f>
        <v>0</v>
      </c>
      <c r="I11" s="73">
        <f>[10]SopäInt!I11</f>
        <v>0</v>
      </c>
      <c r="J11" s="72">
        <f>[10]SopäInt!J11</f>
        <v>0</v>
      </c>
      <c r="K11" s="72">
        <f>[10]SopäInt!K11</f>
        <v>0</v>
      </c>
      <c r="L11" s="72">
        <f>[10]SopäInt!L11</f>
        <v>0</v>
      </c>
      <c r="M11" s="91">
        <f>[10]SopäInt!M11</f>
        <v>0</v>
      </c>
      <c r="N11" s="86">
        <f t="shared" si="2"/>
        <v>0</v>
      </c>
      <c r="O11" s="72">
        <f>[10]SopäInt!O11</f>
        <v>0</v>
      </c>
      <c r="P11" s="72">
        <f>[10]SopäInt!P11</f>
        <v>0</v>
      </c>
      <c r="Q11" s="72">
        <f>[10]SopäInt!Q11</f>
        <v>0</v>
      </c>
      <c r="R11" s="72">
        <f>[10]SopäInt!R11</f>
        <v>0</v>
      </c>
      <c r="S11" s="72">
        <f>[10]SopäInt!S11</f>
        <v>0</v>
      </c>
      <c r="T11" s="72">
        <f>[10]SopäInt!T11</f>
        <v>0</v>
      </c>
      <c r="U11" s="72">
        <f>[10]SopäInt!U11</f>
        <v>0</v>
      </c>
      <c r="V11" s="72">
        <f>[10]SopäInt!V11</f>
        <v>0</v>
      </c>
      <c r="W11" s="73">
        <f>[10]SopäInt!W11</f>
        <v>0</v>
      </c>
    </row>
    <row r="12" spans="1:23" ht="24.75" customHeight="1">
      <c r="A12" s="77"/>
      <c r="B12" s="155" t="s">
        <v>22</v>
      </c>
      <c r="C12" s="156"/>
      <c r="D12" s="6">
        <f>[10]SopäInt!D12</f>
        <v>3301</v>
      </c>
      <c r="E12" s="6">
        <f>[10]SopäInt!E12</f>
        <v>0</v>
      </c>
      <c r="F12" s="6">
        <v>0</v>
      </c>
      <c r="G12" s="6">
        <f>[10]SopäInt!G12</f>
        <v>0</v>
      </c>
      <c r="H12" s="7">
        <f>[10]SopäInt!H12</f>
        <v>0</v>
      </c>
      <c r="I12" s="7">
        <f>[10]SopäInt!I12</f>
        <v>0</v>
      </c>
      <c r="J12" s="6">
        <f>[10]SopäInt!J12</f>
        <v>0</v>
      </c>
      <c r="K12" s="6">
        <f>[10]SopäInt!K12</f>
        <v>0</v>
      </c>
      <c r="L12" s="6">
        <f>[10]SopäInt!L12</f>
        <v>0</v>
      </c>
      <c r="M12" s="90">
        <f>[10]SopäInt!M12</f>
        <v>0</v>
      </c>
      <c r="N12" s="85">
        <f t="shared" si="2"/>
        <v>0</v>
      </c>
      <c r="O12" s="6">
        <f>[10]SopäInt!O12</f>
        <v>0</v>
      </c>
      <c r="P12" s="6">
        <f>[10]SopäInt!P12</f>
        <v>0</v>
      </c>
      <c r="Q12" s="6">
        <f>[10]SopäInt!Q12</f>
        <v>0</v>
      </c>
      <c r="R12" s="6">
        <f>[10]SopäInt!R12</f>
        <v>0</v>
      </c>
      <c r="S12" s="6">
        <f>[10]SopäInt!S12</f>
        <v>0</v>
      </c>
      <c r="T12" s="6">
        <f>[10]SopäInt!T12</f>
        <v>0</v>
      </c>
      <c r="U12" s="6">
        <f>[10]SopäInt!U12</f>
        <v>0</v>
      </c>
      <c r="V12" s="6">
        <f>[10]SopäInt!V12</f>
        <v>0</v>
      </c>
      <c r="W12" s="7">
        <f>[10]SopäInt!W12</f>
        <v>0</v>
      </c>
    </row>
    <row r="13" spans="1:23" ht="24.75" customHeight="1">
      <c r="A13" s="74"/>
      <c r="B13" s="145" t="s">
        <v>23</v>
      </c>
      <c r="C13" s="161"/>
      <c r="D13" s="72">
        <f>[10]SopäInt!D13</f>
        <v>1648</v>
      </c>
      <c r="E13" s="72">
        <f>[10]SopäInt!E13</f>
        <v>0</v>
      </c>
      <c r="F13" s="72">
        <v>0</v>
      </c>
      <c r="G13" s="72">
        <f>[10]SopäInt!G13</f>
        <v>0</v>
      </c>
      <c r="H13" s="73">
        <f>[10]SopäInt!H13</f>
        <v>0</v>
      </c>
      <c r="I13" s="73">
        <f>[10]SopäInt!I13</f>
        <v>0</v>
      </c>
      <c r="J13" s="72">
        <f>[10]SopäInt!J13</f>
        <v>0</v>
      </c>
      <c r="K13" s="72">
        <f>[10]SopäInt!K13</f>
        <v>0</v>
      </c>
      <c r="L13" s="72">
        <f>[10]SopäInt!L13</f>
        <v>0</v>
      </c>
      <c r="M13" s="91">
        <f>[10]SopäInt!M13</f>
        <v>0</v>
      </c>
      <c r="N13" s="86">
        <f t="shared" si="2"/>
        <v>0</v>
      </c>
      <c r="O13" s="72">
        <f>[10]SopäInt!O13</f>
        <v>0</v>
      </c>
      <c r="P13" s="72">
        <f>[10]SopäInt!P13</f>
        <v>0</v>
      </c>
      <c r="Q13" s="72">
        <f>[10]SopäInt!Q13</f>
        <v>0</v>
      </c>
      <c r="R13" s="72">
        <f>[10]SopäInt!R13</f>
        <v>0</v>
      </c>
      <c r="S13" s="72">
        <f>[10]SopäInt!S13</f>
        <v>0</v>
      </c>
      <c r="T13" s="72">
        <f>[10]SopäInt!T13</f>
        <v>0</v>
      </c>
      <c r="U13" s="72">
        <f>[10]SopäInt!U13</f>
        <v>0</v>
      </c>
      <c r="V13" s="72">
        <f>[10]SopäInt!V13</f>
        <v>0</v>
      </c>
      <c r="W13" s="73">
        <f>[10]SopäInt!W13</f>
        <v>0</v>
      </c>
    </row>
    <row r="14" spans="1:23" ht="24.75" customHeight="1">
      <c r="A14" s="76"/>
      <c r="B14" s="155" t="s">
        <v>24</v>
      </c>
      <c r="C14" s="156"/>
      <c r="D14" s="6">
        <f>[10]SopäInt!D14</f>
        <v>2078</v>
      </c>
      <c r="E14" s="6">
        <f>[10]SopäInt!E14</f>
        <v>0</v>
      </c>
      <c r="F14" s="6">
        <v>0</v>
      </c>
      <c r="G14" s="6">
        <f>[10]SopäInt!G14</f>
        <v>0</v>
      </c>
      <c r="H14" s="7">
        <f>[10]SopäInt!H14</f>
        <v>0</v>
      </c>
      <c r="I14" s="7">
        <f>[10]SopäInt!I14</f>
        <v>0</v>
      </c>
      <c r="J14" s="6">
        <f>[10]SopäInt!J14</f>
        <v>0</v>
      </c>
      <c r="K14" s="6">
        <f>[10]SopäInt!K14</f>
        <v>0</v>
      </c>
      <c r="L14" s="6">
        <f>[10]SopäInt!L14</f>
        <v>0</v>
      </c>
      <c r="M14" s="90">
        <f>[10]SopäInt!M14</f>
        <v>0</v>
      </c>
      <c r="N14" s="85">
        <f t="shared" si="2"/>
        <v>0</v>
      </c>
      <c r="O14" s="6">
        <f>[10]SopäInt!O14</f>
        <v>0</v>
      </c>
      <c r="P14" s="6">
        <f>[10]SopäInt!P14</f>
        <v>0</v>
      </c>
      <c r="Q14" s="6">
        <f>[10]SopäInt!Q14</f>
        <v>0</v>
      </c>
      <c r="R14" s="6">
        <f>[10]SopäInt!R14</f>
        <v>0</v>
      </c>
      <c r="S14" s="6">
        <f>[10]SopäInt!S14</f>
        <v>0</v>
      </c>
      <c r="T14" s="6">
        <f>[10]SopäInt!T14</f>
        <v>0</v>
      </c>
      <c r="U14" s="6">
        <f>[10]SopäInt!U14</f>
        <v>0</v>
      </c>
      <c r="V14" s="6">
        <f>[10]SopäInt!V14</f>
        <v>0</v>
      </c>
      <c r="W14" s="7">
        <f>[10]SopäInt!W14</f>
        <v>0</v>
      </c>
    </row>
    <row r="15" spans="1:23" ht="24.75" customHeight="1">
      <c r="A15" s="71"/>
      <c r="B15" s="145" t="s">
        <v>25</v>
      </c>
      <c r="C15" s="146"/>
      <c r="D15" s="72">
        <f>[10]SopäInt!D15</f>
        <v>5635</v>
      </c>
      <c r="E15" s="72">
        <f>[10]SopäInt!E15</f>
        <v>0</v>
      </c>
      <c r="F15" s="72">
        <v>0</v>
      </c>
      <c r="G15" s="72">
        <f>[10]SopäInt!G15</f>
        <v>0</v>
      </c>
      <c r="H15" s="73">
        <f>[10]SopäInt!H15</f>
        <v>0</v>
      </c>
      <c r="I15" s="73">
        <f>[10]SopäInt!I15</f>
        <v>0</v>
      </c>
      <c r="J15" s="72">
        <f>[10]SopäInt!J15</f>
        <v>0</v>
      </c>
      <c r="K15" s="72">
        <f>[10]SopäInt!K15</f>
        <v>0</v>
      </c>
      <c r="L15" s="72">
        <f>[10]SopäInt!L15</f>
        <v>0</v>
      </c>
      <c r="M15" s="91">
        <f>[10]SopäInt!M15</f>
        <v>0</v>
      </c>
      <c r="N15" s="86">
        <f t="shared" si="2"/>
        <v>0</v>
      </c>
      <c r="O15" s="72">
        <f>[10]SopäInt!O15</f>
        <v>0</v>
      </c>
      <c r="P15" s="72">
        <f>[10]SopäInt!P15</f>
        <v>0</v>
      </c>
      <c r="Q15" s="72">
        <f>[10]SopäInt!Q15</f>
        <v>0</v>
      </c>
      <c r="R15" s="72">
        <f>[10]SopäInt!R15</f>
        <v>0</v>
      </c>
      <c r="S15" s="72">
        <f>[10]SopäInt!S15</f>
        <v>0</v>
      </c>
      <c r="T15" s="72">
        <f>[10]SopäInt!T15</f>
        <v>0</v>
      </c>
      <c r="U15" s="72">
        <f>[10]SopäInt!U15</f>
        <v>0</v>
      </c>
      <c r="V15" s="72">
        <f>[10]SopäInt!V15</f>
        <v>0</v>
      </c>
      <c r="W15" s="73">
        <f>[10]SopäInt!W15</f>
        <v>0</v>
      </c>
    </row>
    <row r="16" spans="1:23" s="78" customFormat="1" ht="24.75" customHeight="1">
      <c r="A16" s="77"/>
      <c r="B16" s="155" t="s">
        <v>26</v>
      </c>
      <c r="C16" s="156"/>
      <c r="D16" s="6">
        <f>[10]SopäInt!D16</f>
        <v>0</v>
      </c>
      <c r="E16" s="6">
        <f>[10]SopäInt!E16</f>
        <v>0</v>
      </c>
      <c r="F16" s="6">
        <v>0</v>
      </c>
      <c r="G16" s="6">
        <f>[10]SopäInt!G16</f>
        <v>0</v>
      </c>
      <c r="H16" s="7">
        <f>[10]SopäInt!H16</f>
        <v>0</v>
      </c>
      <c r="I16" s="7">
        <f>[10]SopäInt!I16</f>
        <v>0</v>
      </c>
      <c r="J16" s="6">
        <f>[10]SopäInt!J16</f>
        <v>0</v>
      </c>
      <c r="K16" s="6">
        <f>[10]SopäInt!K16</f>
        <v>0</v>
      </c>
      <c r="L16" s="6">
        <f>[10]SopäInt!L16</f>
        <v>0</v>
      </c>
      <c r="M16" s="90">
        <f>[10]SopäInt!M16</f>
        <v>0</v>
      </c>
      <c r="N16" s="85">
        <f t="shared" si="2"/>
        <v>0</v>
      </c>
      <c r="O16" s="6">
        <f>[10]SopäInt!O16</f>
        <v>0</v>
      </c>
      <c r="P16" s="6">
        <f>[10]SopäInt!P16</f>
        <v>0</v>
      </c>
      <c r="Q16" s="6">
        <f>[10]SopäInt!Q16</f>
        <v>0</v>
      </c>
      <c r="R16" s="6">
        <f>[10]SopäInt!R16</f>
        <v>0</v>
      </c>
      <c r="S16" s="6">
        <f>[10]SopäInt!S16</f>
        <v>0</v>
      </c>
      <c r="T16" s="6">
        <f>[10]SopäInt!T16</f>
        <v>0</v>
      </c>
      <c r="U16" s="6">
        <f>[10]SopäInt!U16</f>
        <v>0</v>
      </c>
      <c r="V16" s="6">
        <f>[10]SopäInt!V16</f>
        <v>0</v>
      </c>
      <c r="W16" s="7">
        <f>[10]SopäInt!W16</f>
        <v>0</v>
      </c>
    </row>
    <row r="17" spans="1:23" ht="24.75" customHeight="1">
      <c r="A17" s="74"/>
      <c r="B17" s="145" t="s">
        <v>27</v>
      </c>
      <c r="C17" s="146"/>
      <c r="D17" s="72">
        <f>[10]SopäInt!D17</f>
        <v>0</v>
      </c>
      <c r="E17" s="72">
        <f>[10]SopäInt!E17</f>
        <v>0</v>
      </c>
      <c r="F17" s="72">
        <v>0</v>
      </c>
      <c r="G17" s="72">
        <f>[10]SopäInt!G17</f>
        <v>0</v>
      </c>
      <c r="H17" s="73">
        <f>[10]SopäInt!H17</f>
        <v>0</v>
      </c>
      <c r="I17" s="73">
        <f>[10]SopäInt!I17</f>
        <v>0</v>
      </c>
      <c r="J17" s="72">
        <f>[10]SopäInt!J17</f>
        <v>0</v>
      </c>
      <c r="K17" s="72">
        <f>[10]SopäInt!K17</f>
        <v>0</v>
      </c>
      <c r="L17" s="72">
        <f>[10]SopäInt!L17</f>
        <v>0</v>
      </c>
      <c r="M17" s="91">
        <f>[10]SopäInt!M17</f>
        <v>0</v>
      </c>
      <c r="N17" s="86">
        <f t="shared" si="2"/>
        <v>0</v>
      </c>
      <c r="O17" s="72">
        <f>[10]SopäInt!O17</f>
        <v>0</v>
      </c>
      <c r="P17" s="72">
        <f>[10]SopäInt!P17</f>
        <v>0</v>
      </c>
      <c r="Q17" s="72">
        <f>[10]SopäInt!Q17</f>
        <v>0</v>
      </c>
      <c r="R17" s="72">
        <f>[10]SopäInt!R17</f>
        <v>0</v>
      </c>
      <c r="S17" s="72">
        <f>[10]SopäInt!S17</f>
        <v>0</v>
      </c>
      <c r="T17" s="72">
        <f>[10]SopäInt!T17</f>
        <v>0</v>
      </c>
      <c r="U17" s="72">
        <f>[10]SopäInt!U17</f>
        <v>0</v>
      </c>
      <c r="V17" s="72">
        <f>[10]SopäInt!V17</f>
        <v>0</v>
      </c>
      <c r="W17" s="72">
        <f>[10]SopäInt!W17</f>
        <v>0</v>
      </c>
    </row>
    <row r="18" spans="1:23" s="78" customFormat="1" ht="24.75" customHeight="1">
      <c r="A18" s="76"/>
      <c r="B18" s="147" t="s">
        <v>28</v>
      </c>
      <c r="C18" s="148"/>
      <c r="D18" s="6">
        <f>[10]SopäInt!D18</f>
        <v>0</v>
      </c>
      <c r="E18" s="6">
        <f>[10]SopäInt!E18</f>
        <v>0</v>
      </c>
      <c r="F18" s="6">
        <v>0</v>
      </c>
      <c r="G18" s="6">
        <f>[10]SopäInt!G18</f>
        <v>0</v>
      </c>
      <c r="H18" s="7">
        <f>[10]SopäInt!H18</f>
        <v>0</v>
      </c>
      <c r="I18" s="7">
        <f>[10]SopäInt!I18</f>
        <v>0</v>
      </c>
      <c r="J18" s="6">
        <f>[10]SopäInt!J18</f>
        <v>0</v>
      </c>
      <c r="K18" s="6">
        <f>[10]SopäInt!K18</f>
        <v>0</v>
      </c>
      <c r="L18" s="6">
        <f>[10]SopäInt!L18</f>
        <v>0</v>
      </c>
      <c r="M18" s="90">
        <f>[10]SopäInt!M18</f>
        <v>0</v>
      </c>
      <c r="N18" s="85">
        <f t="shared" si="2"/>
        <v>0</v>
      </c>
      <c r="O18" s="6">
        <f>[10]SopäInt!O18</f>
        <v>0</v>
      </c>
      <c r="P18" s="6">
        <f>[10]SopäInt!P18</f>
        <v>0</v>
      </c>
      <c r="Q18" s="6">
        <f>[10]SopäInt!Q18</f>
        <v>0</v>
      </c>
      <c r="R18" s="6">
        <f>[10]SopäInt!R18</f>
        <v>0</v>
      </c>
      <c r="S18" s="6">
        <f>[10]SopäInt!S18</f>
        <v>0</v>
      </c>
      <c r="T18" s="6">
        <f>[10]SopäInt!T18</f>
        <v>0</v>
      </c>
      <c r="U18" s="6">
        <f>[10]SopäInt!U18</f>
        <v>0</v>
      </c>
      <c r="V18" s="6">
        <f>[10]SopäInt!V18</f>
        <v>0</v>
      </c>
      <c r="W18" s="6">
        <f>[10]SopäInt!W18</f>
        <v>0</v>
      </c>
    </row>
    <row r="19" spans="1:23" ht="24.75" customHeight="1">
      <c r="A19" s="149" t="s">
        <v>104</v>
      </c>
      <c r="B19" s="150"/>
      <c r="C19" s="151"/>
      <c r="D19" s="102">
        <f>[10]SopäInt!D19</f>
        <v>0</v>
      </c>
      <c r="E19" s="102">
        <f>[10]SopäInt!E19</f>
        <v>0</v>
      </c>
      <c r="F19" s="103">
        <v>0</v>
      </c>
      <c r="G19" s="102">
        <f>[10]SopäInt!G19</f>
        <v>0</v>
      </c>
      <c r="H19" s="102">
        <f>[10]SopäInt!H19</f>
        <v>0</v>
      </c>
      <c r="I19" s="102">
        <f>[10]SopäInt!I19</f>
        <v>0</v>
      </c>
      <c r="J19" s="102">
        <f>[10]SopäInt!J19</f>
        <v>0</v>
      </c>
      <c r="K19" s="102">
        <f>[10]SopäInt!K19</f>
        <v>0</v>
      </c>
      <c r="L19" s="102">
        <f>[10]SopäInt!L19</f>
        <v>0</v>
      </c>
      <c r="M19" s="104">
        <f>[10]SopäInt!M19</f>
        <v>0</v>
      </c>
      <c r="N19" s="105">
        <f t="shared" si="2"/>
        <v>0</v>
      </c>
      <c r="O19" s="102">
        <f>[10]SopäInt!O19</f>
        <v>0</v>
      </c>
      <c r="P19" s="102">
        <f>[10]SopäInt!P19</f>
        <v>0</v>
      </c>
      <c r="Q19" s="102">
        <f>[10]SopäInt!Q19</f>
        <v>0</v>
      </c>
      <c r="R19" s="102">
        <f>[10]SopäInt!R19</f>
        <v>0</v>
      </c>
      <c r="S19" s="102">
        <f>[10]SopäInt!S19</f>
        <v>0</v>
      </c>
      <c r="T19" s="102">
        <f>[10]SopäInt!T19</f>
        <v>0</v>
      </c>
      <c r="U19" s="102">
        <f>[10]SopäInt!U19</f>
        <v>0</v>
      </c>
      <c r="V19" s="102">
        <f>[10]SopäInt!V19</f>
        <v>0</v>
      </c>
      <c r="W19" s="102">
        <f>[10]SopäInt!W19</f>
        <v>0</v>
      </c>
    </row>
    <row r="20" spans="1:23" ht="35.25" customHeight="1">
      <c r="A20" s="8"/>
      <c r="B20" s="8"/>
      <c r="C20" s="8"/>
      <c r="D20" s="8"/>
      <c r="E20" s="8"/>
      <c r="F20" s="8"/>
    </row>
    <row r="21" spans="1:23" ht="14.25" customHeight="1">
      <c r="A21" s="8"/>
      <c r="B21" s="8"/>
      <c r="C21" s="8"/>
      <c r="D21" s="8"/>
      <c r="E21" s="8"/>
      <c r="F21" s="8"/>
    </row>
    <row r="22" spans="1:23" ht="14.25" customHeight="1"/>
    <row r="23" spans="1:23" ht="14.25" customHeight="1"/>
    <row r="24" spans="1:23" ht="14.25" customHeight="1"/>
    <row r="25" spans="1:23" ht="14.25" customHeight="1"/>
    <row r="26" spans="1:23" ht="14.25" customHeight="1"/>
    <row r="27" spans="1:23" ht="14.25" customHeight="1"/>
    <row r="28" spans="1:23" ht="14.25" customHeight="1"/>
    <row r="29" spans="1:23" ht="14.25" customHeight="1"/>
    <row r="30" spans="1:23" ht="14.25" customHeight="1"/>
    <row r="31" spans="1:23" ht="14.25" customHeight="1"/>
    <row r="32" spans="1:2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9" customHeight="1"/>
    <row r="49" ht="33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9" customHeight="1"/>
    <row r="76" ht="30" customHeight="1"/>
    <row r="92" spans="1:6">
      <c r="A92" s="9"/>
      <c r="B92" s="9"/>
      <c r="C92" s="9"/>
      <c r="D92" s="9"/>
      <c r="E92" s="9"/>
      <c r="F92" s="9"/>
    </row>
    <row r="93" spans="1:6">
      <c r="A93" s="9"/>
      <c r="B93" s="9"/>
      <c r="C93" s="9"/>
      <c r="D93" s="9"/>
      <c r="E93" s="9"/>
      <c r="F93" s="9"/>
    </row>
    <row r="94" spans="1:6">
      <c r="A94" s="9"/>
      <c r="B94" s="9"/>
      <c r="C94" s="9"/>
      <c r="D94" s="9"/>
      <c r="E94" s="9"/>
      <c r="F94" s="9"/>
    </row>
  </sheetData>
  <sheetProtection formatCells="0" formatColumns="0" formatRows="0"/>
  <mergeCells count="22">
    <mergeCell ref="A4:C6"/>
    <mergeCell ref="D4:M5"/>
    <mergeCell ref="N4:W4"/>
    <mergeCell ref="N5:W5"/>
    <mergeCell ref="A1:C1"/>
    <mergeCell ref="D1:M3"/>
    <mergeCell ref="N1:W3"/>
    <mergeCell ref="A2:B2"/>
    <mergeCell ref="A3:B3"/>
    <mergeCell ref="B17:C17"/>
    <mergeCell ref="B18:C18"/>
    <mergeCell ref="A19:C19"/>
    <mergeCell ref="A7:C7"/>
    <mergeCell ref="A9:C9"/>
    <mergeCell ref="B10:C10"/>
    <mergeCell ref="B11:C11"/>
    <mergeCell ref="B12:C12"/>
    <mergeCell ref="A8:C8"/>
    <mergeCell ref="B13:C13"/>
    <mergeCell ref="B14:C14"/>
    <mergeCell ref="B15:C15"/>
    <mergeCell ref="B16:C16"/>
  </mergeCells>
  <printOptions horizontalCentered="1" verticalCentered="1" headings="1"/>
  <pageMargins left="0.70866141732283472" right="0.6692913385826772" top="0.78740157480314965" bottom="0.78740157480314965" header="0.51181102362204722" footer="0.51181102362204722"/>
  <pageSetup paperSize="9" scale="80" pageOrder="overThenDown" orientation="landscape" r:id="rId1"/>
  <headerFooter alignWithMargins="0">
    <oddHeader>&amp;R&amp;"Arial,Standard"Seite &amp;P</oddHeader>
    <oddFooter>&amp;C&amp;"Arial,Standard"&amp;F&amp;R&amp;"Arial,Standard"Blatt "&amp;A"</oddFooter>
  </headerFooter>
  <colBreaks count="1" manualBreakCount="1">
    <brk id="13" max="1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3"/>
  <dimension ref="A1:W94"/>
  <sheetViews>
    <sheetView zoomScale="110" zoomScaleNormal="110" zoomScaleSheetLayoutView="80" workbookViewId="0">
      <pane xSplit="3" ySplit="6" topLeftCell="D7" activePane="bottomRight" state="frozen"/>
      <selection activeCell="L2" sqref="L2"/>
      <selection pane="topRight" activeCell="L2" sqref="L2"/>
      <selection pane="bottomLeft" activeCell="L2" sqref="L2"/>
      <selection pane="bottomRight" activeCell="L2" sqref="L2"/>
    </sheetView>
  </sheetViews>
  <sheetFormatPr baseColWidth="10" defaultColWidth="12" defaultRowHeight="12.75"/>
  <cols>
    <col min="1" max="1" width="2.33203125" style="1" customWidth="1"/>
    <col min="2" max="3" width="13.83203125" style="1" customWidth="1"/>
    <col min="4" max="23" width="11.33203125" style="1" customWidth="1"/>
    <col min="24" max="16384" width="12" style="1"/>
  </cols>
  <sheetData>
    <row r="1" spans="1:23" ht="30" customHeight="1">
      <c r="A1" s="180" t="s">
        <v>0</v>
      </c>
      <c r="B1" s="181"/>
      <c r="C1" s="182"/>
      <c r="D1" s="171"/>
      <c r="E1" s="183"/>
      <c r="F1" s="183"/>
      <c r="G1" s="183"/>
      <c r="H1" s="183"/>
      <c r="I1" s="183"/>
      <c r="J1" s="183"/>
      <c r="K1" s="183"/>
      <c r="L1" s="183"/>
      <c r="M1" s="184"/>
      <c r="N1" s="183"/>
      <c r="O1" s="183"/>
      <c r="P1" s="183"/>
      <c r="Q1" s="183"/>
      <c r="R1" s="183"/>
      <c r="S1" s="183"/>
      <c r="T1" s="183"/>
      <c r="U1" s="183"/>
      <c r="V1" s="183"/>
      <c r="W1" s="191"/>
    </row>
    <row r="2" spans="1:23" ht="16.5" customHeight="1">
      <c r="A2" s="195" t="s">
        <v>1</v>
      </c>
      <c r="B2" s="196"/>
      <c r="C2" s="92" t="str">
        <f>[11]SKL!C2</f>
        <v>2017/18</v>
      </c>
      <c r="D2" s="185"/>
      <c r="E2" s="186"/>
      <c r="F2" s="186"/>
      <c r="G2" s="186"/>
      <c r="H2" s="186"/>
      <c r="I2" s="186"/>
      <c r="J2" s="186"/>
      <c r="K2" s="186"/>
      <c r="L2" s="186"/>
      <c r="M2" s="187"/>
      <c r="N2" s="192"/>
      <c r="O2" s="186"/>
      <c r="P2" s="186"/>
      <c r="Q2" s="186"/>
      <c r="R2" s="186"/>
      <c r="S2" s="186"/>
      <c r="T2" s="186"/>
      <c r="U2" s="186"/>
      <c r="V2" s="186"/>
      <c r="W2" s="193"/>
    </row>
    <row r="3" spans="1:23" ht="16.5" customHeight="1">
      <c r="A3" s="197" t="s">
        <v>2</v>
      </c>
      <c r="B3" s="198"/>
      <c r="C3" s="92" t="s">
        <v>39</v>
      </c>
      <c r="D3" s="188"/>
      <c r="E3" s="189"/>
      <c r="F3" s="189"/>
      <c r="G3" s="189"/>
      <c r="H3" s="189"/>
      <c r="I3" s="189"/>
      <c r="J3" s="189"/>
      <c r="K3" s="189"/>
      <c r="L3" s="189"/>
      <c r="M3" s="190"/>
      <c r="N3" s="189"/>
      <c r="O3" s="189"/>
      <c r="P3" s="189"/>
      <c r="Q3" s="189"/>
      <c r="R3" s="189"/>
      <c r="S3" s="189"/>
      <c r="T3" s="189"/>
      <c r="U3" s="189"/>
      <c r="V3" s="189"/>
      <c r="W3" s="194"/>
    </row>
    <row r="4" spans="1:23" ht="21" customHeight="1">
      <c r="A4" s="162" t="s">
        <v>3</v>
      </c>
      <c r="B4" s="163"/>
      <c r="C4" s="164"/>
      <c r="D4" s="171" t="s">
        <v>4</v>
      </c>
      <c r="E4" s="172"/>
      <c r="F4" s="173"/>
      <c r="G4" s="173"/>
      <c r="H4" s="173"/>
      <c r="I4" s="173"/>
      <c r="J4" s="173"/>
      <c r="K4" s="173"/>
      <c r="L4" s="173"/>
      <c r="M4" s="174"/>
      <c r="N4" s="178" t="s">
        <v>5</v>
      </c>
      <c r="O4" s="178"/>
      <c r="P4" s="178"/>
      <c r="Q4" s="178"/>
      <c r="R4" s="178"/>
      <c r="S4" s="178"/>
      <c r="T4" s="178"/>
      <c r="U4" s="178"/>
      <c r="V4" s="178"/>
      <c r="W4" s="179"/>
    </row>
    <row r="5" spans="1:23" ht="20.25" customHeight="1">
      <c r="A5" s="165"/>
      <c r="B5" s="166"/>
      <c r="C5" s="167"/>
      <c r="D5" s="175"/>
      <c r="E5" s="176"/>
      <c r="F5" s="176"/>
      <c r="G5" s="176"/>
      <c r="H5" s="176"/>
      <c r="I5" s="176"/>
      <c r="J5" s="176"/>
      <c r="K5" s="176"/>
      <c r="L5" s="176"/>
      <c r="M5" s="177"/>
      <c r="N5" s="169" t="s">
        <v>6</v>
      </c>
      <c r="O5" s="176"/>
      <c r="P5" s="169"/>
      <c r="Q5" s="169"/>
      <c r="R5" s="169"/>
      <c r="S5" s="169"/>
      <c r="T5" s="169"/>
      <c r="U5" s="169"/>
      <c r="V5" s="169"/>
      <c r="W5" s="170"/>
    </row>
    <row r="6" spans="1:23" ht="60" customHeight="1">
      <c r="A6" s="168"/>
      <c r="B6" s="169"/>
      <c r="C6" s="170"/>
      <c r="D6" s="2" t="s">
        <v>7</v>
      </c>
      <c r="E6" s="3" t="s">
        <v>8</v>
      </c>
      <c r="F6" s="3" t="s">
        <v>9</v>
      </c>
      <c r="G6" s="4" t="s">
        <v>10</v>
      </c>
      <c r="H6" s="3" t="s">
        <v>11</v>
      </c>
      <c r="I6" s="4" t="s">
        <v>12</v>
      </c>
      <c r="J6" s="3" t="s">
        <v>13</v>
      </c>
      <c r="K6" s="4" t="s">
        <v>14</v>
      </c>
      <c r="L6" s="3" t="s">
        <v>15</v>
      </c>
      <c r="M6" s="87" t="s">
        <v>16</v>
      </c>
      <c r="N6" s="11" t="s">
        <v>7</v>
      </c>
      <c r="O6" s="3" t="s">
        <v>8</v>
      </c>
      <c r="P6" s="3" t="s">
        <v>9</v>
      </c>
      <c r="Q6" s="4" t="s">
        <v>10</v>
      </c>
      <c r="R6" s="3" t="s">
        <v>11</v>
      </c>
      <c r="S6" s="4" t="s">
        <v>12</v>
      </c>
      <c r="T6" s="3" t="s">
        <v>13</v>
      </c>
      <c r="U6" s="4" t="s">
        <v>14</v>
      </c>
      <c r="V6" s="3" t="s">
        <v>15</v>
      </c>
      <c r="W6" s="5" t="s">
        <v>16</v>
      </c>
    </row>
    <row r="7" spans="1:23" ht="33" customHeight="1" thickBot="1">
      <c r="A7" s="152" t="s">
        <v>17</v>
      </c>
      <c r="B7" s="153"/>
      <c r="C7" s="154"/>
      <c r="D7" s="79">
        <f>SUM(E7:M7)</f>
        <v>56241</v>
      </c>
      <c r="E7" s="34">
        <f>SUM(E8,E9,E19)</f>
        <v>1964</v>
      </c>
      <c r="F7" s="34">
        <f t="shared" ref="F7:M7" si="0">SUM(F8,F9,F19)</f>
        <v>18998</v>
      </c>
      <c r="G7" s="34">
        <f t="shared" si="0"/>
        <v>0</v>
      </c>
      <c r="H7" s="34">
        <f t="shared" si="0"/>
        <v>6718</v>
      </c>
      <c r="I7" s="34">
        <f t="shared" si="0"/>
        <v>4232</v>
      </c>
      <c r="J7" s="34">
        <f t="shared" si="0"/>
        <v>5867</v>
      </c>
      <c r="K7" s="34">
        <f t="shared" si="0"/>
        <v>2929</v>
      </c>
      <c r="L7" s="34">
        <f t="shared" si="0"/>
        <v>15533</v>
      </c>
      <c r="M7" s="88">
        <f t="shared" si="0"/>
        <v>0</v>
      </c>
      <c r="N7" s="34">
        <f>SUM(O7:W7)</f>
        <v>6265</v>
      </c>
      <c r="O7" s="34">
        <f>SUM(O8,O9,O19)</f>
        <v>178</v>
      </c>
      <c r="P7" s="34">
        <f t="shared" ref="P7:W7" si="1">SUM(P8,P9,P19)</f>
        <v>2780</v>
      </c>
      <c r="Q7" s="34">
        <f t="shared" si="1"/>
        <v>0</v>
      </c>
      <c r="R7" s="34">
        <f t="shared" si="1"/>
        <v>545</v>
      </c>
      <c r="S7" s="34">
        <f t="shared" si="1"/>
        <v>291</v>
      </c>
      <c r="T7" s="34">
        <f t="shared" si="1"/>
        <v>666</v>
      </c>
      <c r="U7" s="34">
        <f t="shared" si="1"/>
        <v>423</v>
      </c>
      <c r="V7" s="34">
        <f t="shared" si="1"/>
        <v>1382</v>
      </c>
      <c r="W7" s="34">
        <f t="shared" si="1"/>
        <v>0</v>
      </c>
    </row>
    <row r="8" spans="1:23" ht="24.75" customHeight="1" thickTop="1">
      <c r="A8" s="158" t="s">
        <v>18</v>
      </c>
      <c r="B8" s="159"/>
      <c r="C8" s="160"/>
      <c r="D8" s="80">
        <f>SUM(E8:M8)</f>
        <v>22953</v>
      </c>
      <c r="E8" s="81">
        <f>[11]SopäInt!E8</f>
        <v>0</v>
      </c>
      <c r="F8" s="81">
        <f>[11]SopäInt!F8</f>
        <v>6714</v>
      </c>
      <c r="G8" s="81">
        <f>[11]SopäInt!G8</f>
        <v>0</v>
      </c>
      <c r="H8" s="82">
        <f>[11]SopäInt!H8</f>
        <v>3719</v>
      </c>
      <c r="I8" s="82">
        <f>[11]SopäInt!I8</f>
        <v>1987</v>
      </c>
      <c r="J8" s="81">
        <f>[11]SopäInt!J8</f>
        <v>2537</v>
      </c>
      <c r="K8" s="81">
        <f>[11]SopäInt!K8</f>
        <v>1436</v>
      </c>
      <c r="L8" s="81">
        <f>[11]SopäInt!L8</f>
        <v>6560</v>
      </c>
      <c r="M8" s="89">
        <f>[11]SopäInt!M8</f>
        <v>0</v>
      </c>
      <c r="N8" s="84">
        <f t="shared" ref="N8:N19" si="2">SUM(O8:W8)</f>
        <v>3143</v>
      </c>
      <c r="O8" s="81">
        <f>[11]SopäInt!O8</f>
        <v>0</v>
      </c>
      <c r="P8" s="81">
        <f>[11]SopäInt!P8</f>
        <v>1377</v>
      </c>
      <c r="Q8" s="81">
        <f>[11]SopäInt!Q8</f>
        <v>0</v>
      </c>
      <c r="R8" s="81">
        <f>[11]SopäInt!R8</f>
        <v>180</v>
      </c>
      <c r="S8" s="81">
        <f>[11]SopäInt!S8</f>
        <v>180</v>
      </c>
      <c r="T8" s="81">
        <f>[11]SopäInt!T8</f>
        <v>394</v>
      </c>
      <c r="U8" s="81">
        <f>[11]SopäInt!U8</f>
        <v>217</v>
      </c>
      <c r="V8" s="81">
        <f>[11]SopäInt!V8</f>
        <v>795</v>
      </c>
      <c r="W8" s="81">
        <f>[11]SopäInt!W8</f>
        <v>0</v>
      </c>
    </row>
    <row r="9" spans="1:23" ht="24.75" customHeight="1">
      <c r="A9" s="149" t="s">
        <v>19</v>
      </c>
      <c r="B9" s="150"/>
      <c r="C9" s="151"/>
      <c r="D9" s="83">
        <f>SUM(E9:M9)</f>
        <v>33288</v>
      </c>
      <c r="E9" s="44">
        <f>SUM(E10:E18)</f>
        <v>1964</v>
      </c>
      <c r="F9" s="44">
        <f t="shared" ref="F9:M9" si="3">SUM(F10:F18)</f>
        <v>12284</v>
      </c>
      <c r="G9" s="44">
        <f t="shared" si="3"/>
        <v>0</v>
      </c>
      <c r="H9" s="44">
        <f t="shared" si="3"/>
        <v>2999</v>
      </c>
      <c r="I9" s="44">
        <f t="shared" si="3"/>
        <v>2245</v>
      </c>
      <c r="J9" s="44">
        <f t="shared" si="3"/>
        <v>3330</v>
      </c>
      <c r="K9" s="44">
        <f t="shared" si="3"/>
        <v>1493</v>
      </c>
      <c r="L9" s="44">
        <f t="shared" si="3"/>
        <v>8973</v>
      </c>
      <c r="M9" s="44">
        <f t="shared" si="3"/>
        <v>0</v>
      </c>
      <c r="N9" s="44">
        <f t="shared" si="2"/>
        <v>3122</v>
      </c>
      <c r="O9" s="44">
        <f>SUM(O10:O18)</f>
        <v>178</v>
      </c>
      <c r="P9" s="44">
        <f t="shared" ref="P9:W9" si="4">SUM(P10:P18)</f>
        <v>1403</v>
      </c>
      <c r="Q9" s="44">
        <f t="shared" si="4"/>
        <v>0</v>
      </c>
      <c r="R9" s="44">
        <f t="shared" si="4"/>
        <v>365</v>
      </c>
      <c r="S9" s="44">
        <f t="shared" si="4"/>
        <v>111</v>
      </c>
      <c r="T9" s="44">
        <f t="shared" si="4"/>
        <v>272</v>
      </c>
      <c r="U9" s="44">
        <f t="shared" si="4"/>
        <v>206</v>
      </c>
      <c r="V9" s="44">
        <f t="shared" si="4"/>
        <v>587</v>
      </c>
      <c r="W9" s="44">
        <f t="shared" si="4"/>
        <v>0</v>
      </c>
    </row>
    <row r="10" spans="1:23" ht="24.75" customHeight="1">
      <c r="A10" s="76"/>
      <c r="B10" s="155" t="s">
        <v>20</v>
      </c>
      <c r="C10" s="156"/>
      <c r="D10" s="75">
        <f t="shared" ref="D10:D19" si="5">SUM(E10:M10)</f>
        <v>1614</v>
      </c>
      <c r="E10" s="6">
        <f>[11]SopäInt!E10</f>
        <v>882</v>
      </c>
      <c r="F10" s="6">
        <f>[11]SopäInt!F10</f>
        <v>337</v>
      </c>
      <c r="G10" s="6">
        <f>[11]SopäInt!G10</f>
        <v>0</v>
      </c>
      <c r="H10" s="7">
        <f>[11]SopäInt!H10</f>
        <v>23</v>
      </c>
      <c r="I10" s="7">
        <f>[11]SopäInt!I10</f>
        <v>34</v>
      </c>
      <c r="J10" s="6">
        <f>[11]SopäInt!J10</f>
        <v>75</v>
      </c>
      <c r="K10" s="6">
        <f>[11]SopäInt!K10</f>
        <v>99</v>
      </c>
      <c r="L10" s="6">
        <f>[11]SopäInt!L10</f>
        <v>164</v>
      </c>
      <c r="M10" s="90">
        <f>[11]SopäInt!M10</f>
        <v>0</v>
      </c>
      <c r="N10" s="85">
        <f t="shared" si="2"/>
        <v>132</v>
      </c>
      <c r="O10" s="6">
        <f>[11]SopäInt!O10</f>
        <v>77</v>
      </c>
      <c r="P10" s="6">
        <f>[11]SopäInt!P10</f>
        <v>35</v>
      </c>
      <c r="Q10" s="6">
        <f>[11]SopäInt!Q10</f>
        <v>0</v>
      </c>
      <c r="R10" s="6">
        <f>[11]SopäInt!R10</f>
        <v>4</v>
      </c>
      <c r="S10" s="6">
        <f>[11]SopäInt!S10</f>
        <v>1</v>
      </c>
      <c r="T10" s="6">
        <f>[11]SopäInt!T10</f>
        <v>5</v>
      </c>
      <c r="U10" s="6">
        <f>[11]SopäInt!U10</f>
        <v>2</v>
      </c>
      <c r="V10" s="6">
        <f>[11]SopäInt!V10</f>
        <v>8</v>
      </c>
      <c r="W10" s="111">
        <f>[11]SopäInt!W10</f>
        <v>0</v>
      </c>
    </row>
    <row r="11" spans="1:23" ht="24.75" customHeight="1">
      <c r="A11" s="71"/>
      <c r="B11" s="157" t="s">
        <v>21</v>
      </c>
      <c r="C11" s="146"/>
      <c r="D11" s="70">
        <f t="shared" si="5"/>
        <v>2778</v>
      </c>
      <c r="E11" s="72">
        <f>[11]SopäInt!E11</f>
        <v>1082</v>
      </c>
      <c r="F11" s="72">
        <f>[11]SopäInt!F11</f>
        <v>679</v>
      </c>
      <c r="G11" s="72">
        <f>[11]SopäInt!G11</f>
        <v>0</v>
      </c>
      <c r="H11" s="73">
        <f>[11]SopäInt!H11</f>
        <v>35</v>
      </c>
      <c r="I11" s="73">
        <f>[11]SopäInt!I11</f>
        <v>69</v>
      </c>
      <c r="J11" s="72">
        <f>[11]SopäInt!J11</f>
        <v>190</v>
      </c>
      <c r="K11" s="72">
        <f>[11]SopäInt!K11</f>
        <v>227</v>
      </c>
      <c r="L11" s="72">
        <f>[11]SopäInt!L11</f>
        <v>496</v>
      </c>
      <c r="M11" s="91">
        <f>[11]SopäInt!M11</f>
        <v>0</v>
      </c>
      <c r="N11" s="86">
        <f t="shared" si="2"/>
        <v>210</v>
      </c>
      <c r="O11" s="72">
        <f>[11]SopäInt!O11</f>
        <v>101</v>
      </c>
      <c r="P11" s="72">
        <f>[11]SopäInt!P11</f>
        <v>66</v>
      </c>
      <c r="Q11" s="72">
        <f>[11]SopäInt!Q11</f>
        <v>0</v>
      </c>
      <c r="R11" s="72">
        <f>[11]SopäInt!R11</f>
        <v>5</v>
      </c>
      <c r="S11" s="72">
        <f>[11]SopäInt!S11</f>
        <v>2</v>
      </c>
      <c r="T11" s="72">
        <f>[11]SopäInt!T11</f>
        <v>10</v>
      </c>
      <c r="U11" s="72">
        <f>[11]SopäInt!U11</f>
        <v>2</v>
      </c>
      <c r="V11" s="72">
        <f>[11]SopäInt!V11</f>
        <v>24</v>
      </c>
      <c r="W11" s="73">
        <f>[11]SopäInt!W11</f>
        <v>0</v>
      </c>
    </row>
    <row r="12" spans="1:23" ht="24.75" customHeight="1">
      <c r="A12" s="77"/>
      <c r="B12" s="155" t="s">
        <v>22</v>
      </c>
      <c r="C12" s="156"/>
      <c r="D12" s="75">
        <f t="shared" si="5"/>
        <v>8856</v>
      </c>
      <c r="E12" s="6">
        <f>[11]SopäInt!E12</f>
        <v>0</v>
      </c>
      <c r="F12" s="6">
        <f>[11]SopäInt!F12</f>
        <v>3963</v>
      </c>
      <c r="G12" s="6">
        <f>[11]SopäInt!G12</f>
        <v>0</v>
      </c>
      <c r="H12" s="7">
        <f>[11]SopäInt!H12</f>
        <v>805</v>
      </c>
      <c r="I12" s="7">
        <f>[11]SopäInt!I12</f>
        <v>705</v>
      </c>
      <c r="J12" s="6">
        <f>[11]SopäInt!J12</f>
        <v>688</v>
      </c>
      <c r="K12" s="6">
        <f>[11]SopäInt!K12</f>
        <v>245</v>
      </c>
      <c r="L12" s="6">
        <f>[11]SopäInt!L12</f>
        <v>2450</v>
      </c>
      <c r="M12" s="90">
        <f>[11]SopäInt!M12</f>
        <v>0</v>
      </c>
      <c r="N12" s="85">
        <f t="shared" si="2"/>
        <v>1097</v>
      </c>
      <c r="O12" s="6">
        <f>[11]SopäInt!O12</f>
        <v>0</v>
      </c>
      <c r="P12" s="6">
        <f>[11]SopäInt!P12</f>
        <v>541</v>
      </c>
      <c r="Q12" s="6">
        <f>[11]SopäInt!Q12</f>
        <v>0</v>
      </c>
      <c r="R12" s="6">
        <f>[11]SopäInt!R12</f>
        <v>98</v>
      </c>
      <c r="S12" s="6">
        <f>[11]SopäInt!S12</f>
        <v>46</v>
      </c>
      <c r="T12" s="6">
        <f>[11]SopäInt!T12</f>
        <v>76</v>
      </c>
      <c r="U12" s="6">
        <f>[11]SopäInt!U12</f>
        <v>119</v>
      </c>
      <c r="V12" s="6">
        <f>[11]SopäInt!V12</f>
        <v>217</v>
      </c>
      <c r="W12" s="7">
        <f>[11]SopäInt!W12</f>
        <v>0</v>
      </c>
    </row>
    <row r="13" spans="1:23" ht="24.75" customHeight="1">
      <c r="A13" s="74"/>
      <c r="B13" s="145" t="s">
        <v>23</v>
      </c>
      <c r="C13" s="161"/>
      <c r="D13" s="70">
        <f t="shared" si="5"/>
        <v>2873</v>
      </c>
      <c r="E13" s="72">
        <f>[11]SopäInt!E13</f>
        <v>0</v>
      </c>
      <c r="F13" s="72">
        <f>[11]SopäInt!F13</f>
        <v>1431</v>
      </c>
      <c r="G13" s="72">
        <f>[11]SopäInt!G13</f>
        <v>0</v>
      </c>
      <c r="H13" s="73">
        <f>[11]SopäInt!H13</f>
        <v>93</v>
      </c>
      <c r="I13" s="73">
        <f>[11]SopäInt!I13</f>
        <v>147</v>
      </c>
      <c r="J13" s="72">
        <f>[11]SopäInt!J13</f>
        <v>212</v>
      </c>
      <c r="K13" s="72">
        <f>[11]SopäInt!K13</f>
        <v>153</v>
      </c>
      <c r="L13" s="72">
        <f>[11]SopäInt!L13</f>
        <v>837</v>
      </c>
      <c r="M13" s="91">
        <f>[11]SopäInt!M13</f>
        <v>0</v>
      </c>
      <c r="N13" s="86">
        <f t="shared" si="2"/>
        <v>193</v>
      </c>
      <c r="O13" s="72">
        <f>[11]SopäInt!O13</f>
        <v>0</v>
      </c>
      <c r="P13" s="72">
        <f>[11]SopäInt!P13</f>
        <v>105</v>
      </c>
      <c r="Q13" s="72">
        <f>[11]SopäInt!Q13</f>
        <v>0</v>
      </c>
      <c r="R13" s="72">
        <f>[11]SopäInt!R13</f>
        <v>10</v>
      </c>
      <c r="S13" s="72">
        <f>[11]SopäInt!S13</f>
        <v>7</v>
      </c>
      <c r="T13" s="72">
        <f>[11]SopäInt!T13</f>
        <v>22</v>
      </c>
      <c r="U13" s="72">
        <f>[11]SopäInt!U13</f>
        <v>10</v>
      </c>
      <c r="V13" s="72">
        <f>[11]SopäInt!V13</f>
        <v>39</v>
      </c>
      <c r="W13" s="73">
        <f>[11]SopäInt!W13</f>
        <v>0</v>
      </c>
    </row>
    <row r="14" spans="1:23" ht="24.75" customHeight="1">
      <c r="A14" s="76"/>
      <c r="B14" s="155" t="s">
        <v>24</v>
      </c>
      <c r="C14" s="156"/>
      <c r="D14" s="75">
        <f t="shared" si="5"/>
        <v>2637</v>
      </c>
      <c r="E14" s="6">
        <f>[11]SopäInt!E14</f>
        <v>0</v>
      </c>
      <c r="F14" s="6">
        <f>[11]SopäInt!F14</f>
        <v>1631</v>
      </c>
      <c r="G14" s="6">
        <f>[11]SopäInt!G14</f>
        <v>0</v>
      </c>
      <c r="H14" s="7">
        <f>[11]SopäInt!H14</f>
        <v>174</v>
      </c>
      <c r="I14" s="7">
        <f>[11]SopäInt!I14</f>
        <v>89</v>
      </c>
      <c r="J14" s="6">
        <f>[11]SopäInt!J14</f>
        <v>160</v>
      </c>
      <c r="K14" s="6">
        <f>[11]SopäInt!K14</f>
        <v>102</v>
      </c>
      <c r="L14" s="6">
        <f>[11]SopäInt!L14</f>
        <v>481</v>
      </c>
      <c r="M14" s="90">
        <f>[11]SopäInt!M14</f>
        <v>0</v>
      </c>
      <c r="N14" s="85">
        <f t="shared" si="2"/>
        <v>488</v>
      </c>
      <c r="O14" s="6">
        <f>[11]SopäInt!O14</f>
        <v>0</v>
      </c>
      <c r="P14" s="6">
        <f>[11]SopäInt!P14</f>
        <v>326</v>
      </c>
      <c r="Q14" s="6">
        <f>[11]SopäInt!Q14</f>
        <v>0</v>
      </c>
      <c r="R14" s="6">
        <f>[11]SopäInt!R14</f>
        <v>44</v>
      </c>
      <c r="S14" s="6">
        <f>[11]SopäInt!S14</f>
        <v>12</v>
      </c>
      <c r="T14" s="6">
        <f>[11]SopäInt!T14</f>
        <v>26</v>
      </c>
      <c r="U14" s="6">
        <f>[11]SopäInt!U14</f>
        <v>29</v>
      </c>
      <c r="V14" s="6">
        <f>[11]SopäInt!V14</f>
        <v>51</v>
      </c>
      <c r="W14" s="7">
        <f>[11]SopäInt!W14</f>
        <v>0</v>
      </c>
    </row>
    <row r="15" spans="1:23" ht="24.75" customHeight="1">
      <c r="A15" s="71"/>
      <c r="B15" s="145" t="s">
        <v>25</v>
      </c>
      <c r="C15" s="146"/>
      <c r="D15" s="70">
        <f t="shared" si="5"/>
        <v>14530</v>
      </c>
      <c r="E15" s="72">
        <f>[11]SopäInt!E15</f>
        <v>0</v>
      </c>
      <c r="F15" s="72">
        <f>[11]SopäInt!F15</f>
        <v>4243</v>
      </c>
      <c r="G15" s="72">
        <f>[11]SopäInt!G15</f>
        <v>0</v>
      </c>
      <c r="H15" s="73">
        <f>[11]SopäInt!H15</f>
        <v>1869</v>
      </c>
      <c r="I15" s="73">
        <f>[11]SopäInt!I15</f>
        <v>1201</v>
      </c>
      <c r="J15" s="72">
        <f>[11]SopäInt!J15</f>
        <v>2005</v>
      </c>
      <c r="K15" s="72">
        <f>[11]SopäInt!K15</f>
        <v>667</v>
      </c>
      <c r="L15" s="72">
        <f>[11]SopäInt!L15</f>
        <v>4545</v>
      </c>
      <c r="M15" s="91">
        <f>[11]SopäInt!M15</f>
        <v>0</v>
      </c>
      <c r="N15" s="86">
        <f t="shared" si="2"/>
        <v>1002</v>
      </c>
      <c r="O15" s="72">
        <f>[11]SopäInt!O15</f>
        <v>0</v>
      </c>
      <c r="P15" s="72">
        <f>[11]SopäInt!P15</f>
        <v>330</v>
      </c>
      <c r="Q15" s="72">
        <f>[11]SopäInt!Q15</f>
        <v>0</v>
      </c>
      <c r="R15" s="72">
        <f>[11]SopäInt!R15</f>
        <v>204</v>
      </c>
      <c r="S15" s="72">
        <f>[11]SopäInt!S15</f>
        <v>43</v>
      </c>
      <c r="T15" s="72">
        <f>[11]SopäInt!T15</f>
        <v>133</v>
      </c>
      <c r="U15" s="72">
        <f>[11]SopäInt!U15</f>
        <v>44</v>
      </c>
      <c r="V15" s="72">
        <f>[11]SopäInt!V15</f>
        <v>248</v>
      </c>
      <c r="W15" s="73">
        <f>[11]SopäInt!W15</f>
        <v>0</v>
      </c>
    </row>
    <row r="16" spans="1:23" s="78" customFormat="1" ht="24.75" customHeight="1">
      <c r="A16" s="77"/>
      <c r="B16" s="155" t="s">
        <v>26</v>
      </c>
      <c r="C16" s="156"/>
      <c r="D16" s="75">
        <f t="shared" si="5"/>
        <v>0</v>
      </c>
      <c r="E16" s="6">
        <f>[11]SopäInt!E16</f>
        <v>0</v>
      </c>
      <c r="F16" s="6">
        <f>[11]SopäInt!F16</f>
        <v>0</v>
      </c>
      <c r="G16" s="6">
        <f>[11]SopäInt!G16</f>
        <v>0</v>
      </c>
      <c r="H16" s="7">
        <f>[11]SopäInt!H16</f>
        <v>0</v>
      </c>
      <c r="I16" s="7">
        <f>[11]SopäInt!I16</f>
        <v>0</v>
      </c>
      <c r="J16" s="6">
        <f>[11]SopäInt!J16</f>
        <v>0</v>
      </c>
      <c r="K16" s="6">
        <f>[11]SopäInt!K16</f>
        <v>0</v>
      </c>
      <c r="L16" s="6">
        <f>[11]SopäInt!L16</f>
        <v>0</v>
      </c>
      <c r="M16" s="90">
        <f>[11]SopäInt!M16</f>
        <v>0</v>
      </c>
      <c r="N16" s="85">
        <f t="shared" si="2"/>
        <v>0</v>
      </c>
      <c r="O16" s="6">
        <f>[11]SopäInt!O16</f>
        <v>0</v>
      </c>
      <c r="P16" s="6">
        <f>[11]SopäInt!P16</f>
        <v>0</v>
      </c>
      <c r="Q16" s="6">
        <f>[11]SopäInt!Q16</f>
        <v>0</v>
      </c>
      <c r="R16" s="6">
        <f>[11]SopäInt!R16</f>
        <v>0</v>
      </c>
      <c r="S16" s="6">
        <f>[11]SopäInt!S16</f>
        <v>0</v>
      </c>
      <c r="T16" s="6">
        <f>[11]SopäInt!T16</f>
        <v>0</v>
      </c>
      <c r="U16" s="6">
        <f>[11]SopäInt!U16</f>
        <v>0</v>
      </c>
      <c r="V16" s="6">
        <f>[11]SopäInt!V16</f>
        <v>0</v>
      </c>
      <c r="W16" s="7">
        <f>[11]SopäInt!W16</f>
        <v>0</v>
      </c>
    </row>
    <row r="17" spans="1:23" ht="24.75" customHeight="1">
      <c r="A17" s="74"/>
      <c r="B17" s="145" t="s">
        <v>27</v>
      </c>
      <c r="C17" s="146"/>
      <c r="D17" s="70">
        <f t="shared" si="5"/>
        <v>0</v>
      </c>
      <c r="E17" s="72">
        <f>[11]SopäInt!E17</f>
        <v>0</v>
      </c>
      <c r="F17" s="72">
        <f>[11]SopäInt!F17</f>
        <v>0</v>
      </c>
      <c r="G17" s="72">
        <f>[11]SopäInt!G17</f>
        <v>0</v>
      </c>
      <c r="H17" s="73">
        <f>[11]SopäInt!H17</f>
        <v>0</v>
      </c>
      <c r="I17" s="73">
        <f>[11]SopäInt!I17</f>
        <v>0</v>
      </c>
      <c r="J17" s="72">
        <f>[11]SopäInt!J17</f>
        <v>0</v>
      </c>
      <c r="K17" s="72">
        <f>[11]SopäInt!K17</f>
        <v>0</v>
      </c>
      <c r="L17" s="72">
        <f>[11]SopäInt!L17</f>
        <v>0</v>
      </c>
      <c r="M17" s="91">
        <f>[11]SopäInt!M17</f>
        <v>0</v>
      </c>
      <c r="N17" s="86">
        <f t="shared" si="2"/>
        <v>0</v>
      </c>
      <c r="O17" s="72">
        <f>[11]SopäInt!O17</f>
        <v>0</v>
      </c>
      <c r="P17" s="72">
        <f>[11]SopäInt!P17</f>
        <v>0</v>
      </c>
      <c r="Q17" s="72">
        <f>[11]SopäInt!Q17</f>
        <v>0</v>
      </c>
      <c r="R17" s="72">
        <f>[11]SopäInt!R17</f>
        <v>0</v>
      </c>
      <c r="S17" s="72">
        <f>[11]SopäInt!S17</f>
        <v>0</v>
      </c>
      <c r="T17" s="72">
        <f>[11]SopäInt!T17</f>
        <v>0</v>
      </c>
      <c r="U17" s="72">
        <f>[11]SopäInt!U17</f>
        <v>0</v>
      </c>
      <c r="V17" s="72">
        <f>[11]SopäInt!V17</f>
        <v>0</v>
      </c>
      <c r="W17" s="72">
        <f>[11]SopäInt!W17</f>
        <v>0</v>
      </c>
    </row>
    <row r="18" spans="1:23" s="78" customFormat="1" ht="24.75" customHeight="1">
      <c r="A18" s="76"/>
      <c r="B18" s="147" t="s">
        <v>28</v>
      </c>
      <c r="C18" s="148"/>
      <c r="D18" s="75">
        <f t="shared" si="5"/>
        <v>0</v>
      </c>
      <c r="E18" s="6">
        <f>[11]SopäInt!E18</f>
        <v>0</v>
      </c>
      <c r="F18" s="6">
        <f>[11]SopäInt!F18</f>
        <v>0</v>
      </c>
      <c r="G18" s="6">
        <f>[11]SopäInt!G18</f>
        <v>0</v>
      </c>
      <c r="H18" s="7">
        <f>[11]SopäInt!H18</f>
        <v>0</v>
      </c>
      <c r="I18" s="7">
        <f>[11]SopäInt!I18</f>
        <v>0</v>
      </c>
      <c r="J18" s="6">
        <f>[11]SopäInt!J18</f>
        <v>0</v>
      </c>
      <c r="K18" s="6">
        <f>[11]SopäInt!K18</f>
        <v>0</v>
      </c>
      <c r="L18" s="6">
        <f>[11]SopäInt!L18</f>
        <v>0</v>
      </c>
      <c r="M18" s="90">
        <f>[11]SopäInt!M18</f>
        <v>0</v>
      </c>
      <c r="N18" s="85">
        <f t="shared" si="2"/>
        <v>0</v>
      </c>
      <c r="O18" s="6">
        <f>[11]SopäInt!O18</f>
        <v>0</v>
      </c>
      <c r="P18" s="6">
        <f>[11]SopäInt!P18</f>
        <v>0</v>
      </c>
      <c r="Q18" s="6">
        <f>[11]SopäInt!Q18</f>
        <v>0</v>
      </c>
      <c r="R18" s="6">
        <f>[11]SopäInt!R18</f>
        <v>0</v>
      </c>
      <c r="S18" s="6">
        <f>[11]SopäInt!S18</f>
        <v>0</v>
      </c>
      <c r="T18" s="6">
        <f>[11]SopäInt!T18</f>
        <v>0</v>
      </c>
      <c r="U18" s="6">
        <f>[11]SopäInt!U18</f>
        <v>0</v>
      </c>
      <c r="V18" s="6">
        <f>[11]SopäInt!V18</f>
        <v>0</v>
      </c>
      <c r="W18" s="6">
        <f>[11]SopäInt!W18</f>
        <v>0</v>
      </c>
    </row>
    <row r="19" spans="1:23" ht="24.75" customHeight="1">
      <c r="A19" s="149" t="s">
        <v>104</v>
      </c>
      <c r="B19" s="150"/>
      <c r="C19" s="151"/>
      <c r="D19" s="101">
        <f t="shared" si="5"/>
        <v>0</v>
      </c>
      <c r="E19" s="102">
        <f>[11]SopäInt!E19</f>
        <v>0</v>
      </c>
      <c r="F19" s="103">
        <f>[11]SopäInt!F19</f>
        <v>0</v>
      </c>
      <c r="G19" s="102">
        <f>[11]SopäInt!G19</f>
        <v>0</v>
      </c>
      <c r="H19" s="102">
        <f>[11]SopäInt!H19</f>
        <v>0</v>
      </c>
      <c r="I19" s="102">
        <f>[11]SopäInt!I19</f>
        <v>0</v>
      </c>
      <c r="J19" s="102">
        <f>[11]SopäInt!J19</f>
        <v>0</v>
      </c>
      <c r="K19" s="102">
        <f>[11]SopäInt!K19</f>
        <v>0</v>
      </c>
      <c r="L19" s="102">
        <f>[11]SopäInt!L19</f>
        <v>0</v>
      </c>
      <c r="M19" s="104">
        <f>[11]SopäInt!M19</f>
        <v>0</v>
      </c>
      <c r="N19" s="105">
        <f t="shared" si="2"/>
        <v>0</v>
      </c>
      <c r="O19" s="102">
        <f>[11]SopäInt!O19</f>
        <v>0</v>
      </c>
      <c r="P19" s="102">
        <f>[11]SopäInt!P19</f>
        <v>0</v>
      </c>
      <c r="Q19" s="102">
        <f>[11]SopäInt!Q19</f>
        <v>0</v>
      </c>
      <c r="R19" s="102">
        <f>[11]SopäInt!R19</f>
        <v>0</v>
      </c>
      <c r="S19" s="102">
        <f>[11]SopäInt!S19</f>
        <v>0</v>
      </c>
      <c r="T19" s="102">
        <f>[11]SopäInt!T19</f>
        <v>0</v>
      </c>
      <c r="U19" s="102">
        <f>[11]SopäInt!U19</f>
        <v>0</v>
      </c>
      <c r="V19" s="102">
        <f>[11]SopäInt!V19</f>
        <v>0</v>
      </c>
      <c r="W19" s="102">
        <f>[11]SopäInt!W19</f>
        <v>0</v>
      </c>
    </row>
    <row r="20" spans="1:23" ht="35.25" customHeight="1">
      <c r="A20" s="8"/>
      <c r="B20" s="8"/>
      <c r="C20" s="8"/>
      <c r="D20" s="8"/>
      <c r="E20" s="8"/>
      <c r="F20" s="8"/>
    </row>
    <row r="21" spans="1:23" ht="14.25" customHeight="1">
      <c r="A21" s="8"/>
      <c r="B21" s="8"/>
      <c r="C21" s="8"/>
      <c r="D21" s="8"/>
      <c r="E21" s="8"/>
      <c r="F21" s="8"/>
    </row>
    <row r="22" spans="1:23" ht="14.25" customHeight="1"/>
    <row r="23" spans="1:23" ht="14.25" customHeight="1"/>
    <row r="24" spans="1:23" ht="14.25" customHeight="1"/>
    <row r="25" spans="1:23" ht="14.25" customHeight="1"/>
    <row r="26" spans="1:23" ht="14.25" customHeight="1"/>
    <row r="27" spans="1:23" ht="14.25" customHeight="1"/>
    <row r="28" spans="1:23" ht="14.25" customHeight="1"/>
    <row r="29" spans="1:23" ht="14.25" customHeight="1"/>
    <row r="30" spans="1:23" ht="14.25" customHeight="1"/>
    <row r="31" spans="1:23" ht="14.25" customHeight="1"/>
    <row r="32" spans="1:2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9" customHeight="1"/>
    <row r="49" ht="33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9" customHeight="1"/>
    <row r="76" ht="30" customHeight="1"/>
    <row r="92" spans="1:6">
      <c r="A92" s="9"/>
      <c r="B92" s="9"/>
      <c r="C92" s="9"/>
      <c r="D92" s="9"/>
      <c r="E92" s="9"/>
      <c r="F92" s="9"/>
    </row>
    <row r="93" spans="1:6">
      <c r="A93" s="9"/>
      <c r="B93" s="9"/>
      <c r="C93" s="9"/>
      <c r="D93" s="9"/>
      <c r="E93" s="9"/>
      <c r="F93" s="9"/>
    </row>
    <row r="94" spans="1:6">
      <c r="A94" s="9"/>
      <c r="B94" s="9"/>
      <c r="C94" s="9"/>
      <c r="D94" s="9"/>
      <c r="E94" s="9"/>
      <c r="F94" s="9"/>
    </row>
  </sheetData>
  <sheetProtection formatCells="0" formatColumns="0" formatRows="0"/>
  <mergeCells count="22">
    <mergeCell ref="A4:C6"/>
    <mergeCell ref="D4:M5"/>
    <mergeCell ref="N4:W4"/>
    <mergeCell ref="N5:W5"/>
    <mergeCell ref="A1:C1"/>
    <mergeCell ref="D1:M3"/>
    <mergeCell ref="N1:W3"/>
    <mergeCell ref="A2:B2"/>
    <mergeCell ref="A3:B3"/>
    <mergeCell ref="B17:C17"/>
    <mergeCell ref="B18:C18"/>
    <mergeCell ref="A19:C19"/>
    <mergeCell ref="A7:C7"/>
    <mergeCell ref="A9:C9"/>
    <mergeCell ref="B10:C10"/>
    <mergeCell ref="B11:C11"/>
    <mergeCell ref="B12:C12"/>
    <mergeCell ref="A8:C8"/>
    <mergeCell ref="B13:C13"/>
    <mergeCell ref="B14:C14"/>
    <mergeCell ref="B15:C15"/>
    <mergeCell ref="B16:C16"/>
  </mergeCells>
  <printOptions horizontalCentered="1" verticalCentered="1" headings="1"/>
  <pageMargins left="0.70866141732283472" right="0.6692913385826772" top="0.78740157480314965" bottom="0.78740157480314965" header="0.51181102362204722" footer="0.51181102362204722"/>
  <pageSetup paperSize="9" scale="80" pageOrder="overThenDown" orientation="landscape" r:id="rId1"/>
  <headerFooter alignWithMargins="0">
    <oddHeader>&amp;R&amp;"Arial,Standard"Seite &amp;P</oddHeader>
    <oddFooter>&amp;C&amp;"Arial,Standard"&amp;F&amp;R&amp;"Arial,Standard"Blatt "&amp;A"</oddFooter>
  </headerFooter>
  <colBreaks count="1" manualBreakCount="1">
    <brk id="13" max="1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4"/>
  <dimension ref="A1:W94"/>
  <sheetViews>
    <sheetView zoomScale="110" zoomScaleNormal="110" zoomScaleSheetLayoutView="80" workbookViewId="0">
      <pane xSplit="3" ySplit="6" topLeftCell="D7" activePane="bottomRight" state="frozen"/>
      <selection activeCell="L2" sqref="L2"/>
      <selection pane="topRight" activeCell="L2" sqref="L2"/>
      <selection pane="bottomLeft" activeCell="L2" sqref="L2"/>
      <selection pane="bottomRight" activeCell="L2" sqref="L2"/>
    </sheetView>
  </sheetViews>
  <sheetFormatPr baseColWidth="10" defaultColWidth="12" defaultRowHeight="12.75"/>
  <cols>
    <col min="1" max="1" width="2.33203125" style="1" customWidth="1"/>
    <col min="2" max="3" width="13.83203125" style="1" customWidth="1"/>
    <col min="4" max="23" width="11.33203125" style="1" customWidth="1"/>
    <col min="24" max="16384" width="12" style="1"/>
  </cols>
  <sheetData>
    <row r="1" spans="1:23" ht="30" customHeight="1">
      <c r="A1" s="180" t="s">
        <v>0</v>
      </c>
      <c r="B1" s="181"/>
      <c r="C1" s="182"/>
      <c r="D1" s="171"/>
      <c r="E1" s="183"/>
      <c r="F1" s="183"/>
      <c r="G1" s="183"/>
      <c r="H1" s="183"/>
      <c r="I1" s="183"/>
      <c r="J1" s="183"/>
      <c r="K1" s="183"/>
      <c r="L1" s="183"/>
      <c r="M1" s="184"/>
      <c r="N1" s="183"/>
      <c r="O1" s="183"/>
      <c r="P1" s="183"/>
      <c r="Q1" s="183"/>
      <c r="R1" s="183"/>
      <c r="S1" s="183"/>
      <c r="T1" s="183"/>
      <c r="U1" s="183"/>
      <c r="V1" s="183"/>
      <c r="W1" s="191"/>
    </row>
    <row r="2" spans="1:23" ht="16.5" customHeight="1">
      <c r="A2" s="195" t="s">
        <v>1</v>
      </c>
      <c r="B2" s="196"/>
      <c r="C2" s="92" t="str">
        <f>[12]SKL!C2</f>
        <v>2017/18</v>
      </c>
      <c r="D2" s="185"/>
      <c r="E2" s="186"/>
      <c r="F2" s="186"/>
      <c r="G2" s="186"/>
      <c r="H2" s="186"/>
      <c r="I2" s="186"/>
      <c r="J2" s="186"/>
      <c r="K2" s="186"/>
      <c r="L2" s="186"/>
      <c r="M2" s="187"/>
      <c r="N2" s="192"/>
      <c r="O2" s="186"/>
      <c r="P2" s="186"/>
      <c r="Q2" s="186"/>
      <c r="R2" s="186"/>
      <c r="S2" s="186"/>
      <c r="T2" s="186"/>
      <c r="U2" s="186"/>
      <c r="V2" s="186"/>
      <c r="W2" s="193"/>
    </row>
    <row r="3" spans="1:23" ht="16.5" customHeight="1">
      <c r="A3" s="197" t="s">
        <v>2</v>
      </c>
      <c r="B3" s="198"/>
      <c r="C3" s="92" t="s">
        <v>40</v>
      </c>
      <c r="D3" s="188"/>
      <c r="E3" s="189"/>
      <c r="F3" s="189"/>
      <c r="G3" s="189"/>
      <c r="H3" s="189"/>
      <c r="I3" s="189"/>
      <c r="J3" s="189"/>
      <c r="K3" s="189"/>
      <c r="L3" s="189"/>
      <c r="M3" s="190"/>
      <c r="N3" s="189"/>
      <c r="O3" s="189"/>
      <c r="P3" s="189"/>
      <c r="Q3" s="189"/>
      <c r="R3" s="189"/>
      <c r="S3" s="189"/>
      <c r="T3" s="189"/>
      <c r="U3" s="189"/>
      <c r="V3" s="189"/>
      <c r="W3" s="194"/>
    </row>
    <row r="4" spans="1:23" ht="21" customHeight="1">
      <c r="A4" s="162" t="s">
        <v>3</v>
      </c>
      <c r="B4" s="163"/>
      <c r="C4" s="164"/>
      <c r="D4" s="171" t="s">
        <v>4</v>
      </c>
      <c r="E4" s="172"/>
      <c r="F4" s="173"/>
      <c r="G4" s="173"/>
      <c r="H4" s="173"/>
      <c r="I4" s="173"/>
      <c r="J4" s="173"/>
      <c r="K4" s="173"/>
      <c r="L4" s="173"/>
      <c r="M4" s="174"/>
      <c r="N4" s="178" t="s">
        <v>5</v>
      </c>
      <c r="O4" s="178"/>
      <c r="P4" s="178"/>
      <c r="Q4" s="178"/>
      <c r="R4" s="178"/>
      <c r="S4" s="178"/>
      <c r="T4" s="178"/>
      <c r="U4" s="178"/>
      <c r="V4" s="178"/>
      <c r="W4" s="179"/>
    </row>
    <row r="5" spans="1:23" ht="20.25" customHeight="1">
      <c r="A5" s="165"/>
      <c r="B5" s="166"/>
      <c r="C5" s="167"/>
      <c r="D5" s="175"/>
      <c r="E5" s="176"/>
      <c r="F5" s="176"/>
      <c r="G5" s="176"/>
      <c r="H5" s="176"/>
      <c r="I5" s="176"/>
      <c r="J5" s="176"/>
      <c r="K5" s="176"/>
      <c r="L5" s="176"/>
      <c r="M5" s="177"/>
      <c r="N5" s="169" t="s">
        <v>6</v>
      </c>
      <c r="O5" s="176"/>
      <c r="P5" s="169"/>
      <c r="Q5" s="169"/>
      <c r="R5" s="169"/>
      <c r="S5" s="169"/>
      <c r="T5" s="169"/>
      <c r="U5" s="169"/>
      <c r="V5" s="169"/>
      <c r="W5" s="170"/>
    </row>
    <row r="6" spans="1:23" ht="60" customHeight="1">
      <c r="A6" s="168"/>
      <c r="B6" s="169"/>
      <c r="C6" s="170"/>
      <c r="D6" s="2" t="s">
        <v>7</v>
      </c>
      <c r="E6" s="3" t="s">
        <v>8</v>
      </c>
      <c r="F6" s="3" t="s">
        <v>9</v>
      </c>
      <c r="G6" s="4" t="s">
        <v>10</v>
      </c>
      <c r="H6" s="3" t="s">
        <v>11</v>
      </c>
      <c r="I6" s="4" t="s">
        <v>12</v>
      </c>
      <c r="J6" s="3" t="s">
        <v>13</v>
      </c>
      <c r="K6" s="4" t="s">
        <v>14</v>
      </c>
      <c r="L6" s="3" t="s">
        <v>15</v>
      </c>
      <c r="M6" s="87" t="s">
        <v>16</v>
      </c>
      <c r="N6" s="11" t="s">
        <v>7</v>
      </c>
      <c r="O6" s="3" t="s">
        <v>8</v>
      </c>
      <c r="P6" s="3" t="s">
        <v>9</v>
      </c>
      <c r="Q6" s="4" t="s">
        <v>10</v>
      </c>
      <c r="R6" s="3" t="s">
        <v>11</v>
      </c>
      <c r="S6" s="4" t="s">
        <v>12</v>
      </c>
      <c r="T6" s="3" t="s">
        <v>13</v>
      </c>
      <c r="U6" s="4" t="s">
        <v>14</v>
      </c>
      <c r="V6" s="3" t="s">
        <v>15</v>
      </c>
      <c r="W6" s="5" t="s">
        <v>16</v>
      </c>
    </row>
    <row r="7" spans="1:23" ht="33" customHeight="1" thickBot="1">
      <c r="A7" s="152" t="s">
        <v>17</v>
      </c>
      <c r="B7" s="153"/>
      <c r="C7" s="154"/>
      <c r="D7" s="79">
        <f>SUM(E7:M7)</f>
        <v>7227</v>
      </c>
      <c r="E7" s="34">
        <f>SUM(E8,E9,E19)</f>
        <v>0</v>
      </c>
      <c r="F7" s="34">
        <f t="shared" ref="F7:M7" si="0">SUM(F8,F9,F19)</f>
        <v>3013</v>
      </c>
      <c r="G7" s="34">
        <f t="shared" si="0"/>
        <v>0</v>
      </c>
      <c r="H7" s="34">
        <f t="shared" si="0"/>
        <v>20</v>
      </c>
      <c r="I7" s="34">
        <f t="shared" si="0"/>
        <v>2376</v>
      </c>
      <c r="J7" s="34">
        <f t="shared" si="0"/>
        <v>3</v>
      </c>
      <c r="K7" s="34">
        <f t="shared" si="0"/>
        <v>284</v>
      </c>
      <c r="L7" s="34">
        <f t="shared" si="0"/>
        <v>1511</v>
      </c>
      <c r="M7" s="88">
        <f t="shared" si="0"/>
        <v>20</v>
      </c>
      <c r="N7" s="34">
        <f>SUM(O7:W7)</f>
        <v>1093</v>
      </c>
      <c r="O7" s="34">
        <f>SUM(O8,O9,O19)</f>
        <v>0</v>
      </c>
      <c r="P7" s="34">
        <f t="shared" ref="P7:W7" si="1">SUM(P8,P9,P19)</f>
        <v>529</v>
      </c>
      <c r="Q7" s="34">
        <f t="shared" si="1"/>
        <v>0</v>
      </c>
      <c r="R7" s="34">
        <f t="shared" si="1"/>
        <v>0</v>
      </c>
      <c r="S7" s="34">
        <f t="shared" si="1"/>
        <v>346</v>
      </c>
      <c r="T7" s="34">
        <f t="shared" si="1"/>
        <v>0</v>
      </c>
      <c r="U7" s="34">
        <f t="shared" si="1"/>
        <v>31</v>
      </c>
      <c r="V7" s="34">
        <f t="shared" si="1"/>
        <v>186</v>
      </c>
      <c r="W7" s="34">
        <f t="shared" si="1"/>
        <v>1</v>
      </c>
    </row>
    <row r="8" spans="1:23" ht="24.75" customHeight="1" thickTop="1">
      <c r="A8" s="158" t="s">
        <v>18</v>
      </c>
      <c r="B8" s="159"/>
      <c r="C8" s="160"/>
      <c r="D8" s="80">
        <f>SUM(E8:M8)</f>
        <v>4820</v>
      </c>
      <c r="E8" s="81">
        <f>[12]SopäInt!E8</f>
        <v>0</v>
      </c>
      <c r="F8" s="81">
        <f>[12]SopäInt!F8</f>
        <v>1779</v>
      </c>
      <c r="G8" s="81">
        <f>[12]SopäInt!G8</f>
        <v>0</v>
      </c>
      <c r="H8" s="82">
        <f>[12]SopäInt!H8</f>
        <v>5</v>
      </c>
      <c r="I8" s="82">
        <f>[12]SopäInt!I8</f>
        <v>1895</v>
      </c>
      <c r="J8" s="81">
        <f>[12]SopäInt!J8</f>
        <v>0</v>
      </c>
      <c r="K8" s="81">
        <f>[12]SopäInt!K8</f>
        <v>6</v>
      </c>
      <c r="L8" s="81">
        <f>[12]SopäInt!L8</f>
        <v>1117</v>
      </c>
      <c r="M8" s="89">
        <f>[12]SopäInt!M8</f>
        <v>18</v>
      </c>
      <c r="N8" s="84">
        <f t="shared" ref="N8:N19" si="2">SUM(O8:W8)</f>
        <v>516</v>
      </c>
      <c r="O8" s="81">
        <f>[12]SopäInt!O8</f>
        <v>0</v>
      </c>
      <c r="P8" s="81">
        <f>[12]SopäInt!P8</f>
        <v>217</v>
      </c>
      <c r="Q8" s="81">
        <f>[12]SopäInt!Q8</f>
        <v>0</v>
      </c>
      <c r="R8" s="81">
        <f>[12]SopäInt!R8</f>
        <v>0</v>
      </c>
      <c r="S8" s="81">
        <f>[12]SopäInt!S8</f>
        <v>202</v>
      </c>
      <c r="T8" s="81">
        <f>[12]SopäInt!T8</f>
        <v>0</v>
      </c>
      <c r="U8" s="81">
        <f>[12]SopäInt!U8</f>
        <v>2</v>
      </c>
      <c r="V8" s="81">
        <f>[12]SopäInt!V8</f>
        <v>94</v>
      </c>
      <c r="W8" s="81">
        <f>[12]SopäInt!W8</f>
        <v>1</v>
      </c>
    </row>
    <row r="9" spans="1:23" ht="24.75" customHeight="1">
      <c r="A9" s="149" t="s">
        <v>19</v>
      </c>
      <c r="B9" s="150"/>
      <c r="C9" s="151"/>
      <c r="D9" s="83">
        <f>SUM(E9:M9)</f>
        <v>2407</v>
      </c>
      <c r="E9" s="44">
        <f>SUM(E10:E18)</f>
        <v>0</v>
      </c>
      <c r="F9" s="44">
        <f t="shared" ref="F9:M9" si="3">SUM(F10:F18)</f>
        <v>1234</v>
      </c>
      <c r="G9" s="44">
        <f t="shared" si="3"/>
        <v>0</v>
      </c>
      <c r="H9" s="44">
        <f t="shared" si="3"/>
        <v>15</v>
      </c>
      <c r="I9" s="44">
        <f t="shared" si="3"/>
        <v>481</v>
      </c>
      <c r="J9" s="44">
        <f t="shared" si="3"/>
        <v>3</v>
      </c>
      <c r="K9" s="44">
        <f t="shared" si="3"/>
        <v>278</v>
      </c>
      <c r="L9" s="44">
        <f t="shared" si="3"/>
        <v>394</v>
      </c>
      <c r="M9" s="44">
        <f t="shared" si="3"/>
        <v>2</v>
      </c>
      <c r="N9" s="44">
        <f t="shared" si="2"/>
        <v>577</v>
      </c>
      <c r="O9" s="44">
        <f>SUM(O10:O18)</f>
        <v>0</v>
      </c>
      <c r="P9" s="44">
        <f t="shared" ref="P9:W9" si="4">SUM(P10:P18)</f>
        <v>312</v>
      </c>
      <c r="Q9" s="44">
        <f t="shared" si="4"/>
        <v>0</v>
      </c>
      <c r="R9" s="44">
        <f t="shared" si="4"/>
        <v>0</v>
      </c>
      <c r="S9" s="44">
        <f t="shared" si="4"/>
        <v>144</v>
      </c>
      <c r="T9" s="44">
        <f t="shared" si="4"/>
        <v>0</v>
      </c>
      <c r="U9" s="44">
        <f t="shared" si="4"/>
        <v>29</v>
      </c>
      <c r="V9" s="44">
        <f t="shared" si="4"/>
        <v>92</v>
      </c>
      <c r="W9" s="44">
        <f t="shared" si="4"/>
        <v>0</v>
      </c>
    </row>
    <row r="10" spans="1:23" ht="24.75" customHeight="1">
      <c r="A10" s="76"/>
      <c r="B10" s="155" t="s">
        <v>20</v>
      </c>
      <c r="C10" s="156"/>
      <c r="D10" s="75">
        <f t="shared" ref="D10:D19" si="5">SUM(E10:M10)</f>
        <v>248</v>
      </c>
      <c r="E10" s="6">
        <f>[12]SopäInt!E10</f>
        <v>0</v>
      </c>
      <c r="F10" s="6">
        <f>[12]SopäInt!F10</f>
        <v>88</v>
      </c>
      <c r="G10" s="6">
        <f>[12]SopäInt!G10</f>
        <v>0</v>
      </c>
      <c r="H10" s="7">
        <f>[12]SopäInt!H10</f>
        <v>0</v>
      </c>
      <c r="I10" s="7">
        <f>[12]SopäInt!I10</f>
        <v>52</v>
      </c>
      <c r="J10" s="6">
        <f>[12]SopäInt!J10</f>
        <v>2</v>
      </c>
      <c r="K10" s="6">
        <f>[12]SopäInt!K10</f>
        <v>46</v>
      </c>
      <c r="L10" s="6">
        <f>[12]SopäInt!L10</f>
        <v>60</v>
      </c>
      <c r="M10" s="90">
        <f>[12]SopäInt!M10</f>
        <v>0</v>
      </c>
      <c r="N10" s="85">
        <f t="shared" si="2"/>
        <v>36</v>
      </c>
      <c r="O10" s="6">
        <f>[12]SopäInt!O10</f>
        <v>0</v>
      </c>
      <c r="P10" s="6">
        <f>[12]SopäInt!P10</f>
        <v>15</v>
      </c>
      <c r="Q10" s="6">
        <f>[12]SopäInt!Q10</f>
        <v>0</v>
      </c>
      <c r="R10" s="6">
        <f>[12]SopäInt!R10</f>
        <v>0</v>
      </c>
      <c r="S10" s="6">
        <f>[12]SopäInt!S10</f>
        <v>12</v>
      </c>
      <c r="T10" s="6">
        <f>[12]SopäInt!T10</f>
        <v>0</v>
      </c>
      <c r="U10" s="6">
        <f>[12]SopäInt!U10</f>
        <v>0</v>
      </c>
      <c r="V10" s="6">
        <f>[12]SopäInt!V10</f>
        <v>9</v>
      </c>
      <c r="W10" s="111">
        <f>[12]SopäInt!W10</f>
        <v>0</v>
      </c>
    </row>
    <row r="11" spans="1:23" ht="24.75" customHeight="1">
      <c r="A11" s="71"/>
      <c r="B11" s="157" t="s">
        <v>21</v>
      </c>
      <c r="C11" s="146"/>
      <c r="D11" s="70">
        <f t="shared" si="5"/>
        <v>496</v>
      </c>
      <c r="E11" s="72">
        <f>[12]SopäInt!E11</f>
        <v>0</v>
      </c>
      <c r="F11" s="72">
        <f>[12]SopäInt!F11</f>
        <v>209</v>
      </c>
      <c r="G11" s="72">
        <f>[12]SopäInt!G11</f>
        <v>0</v>
      </c>
      <c r="H11" s="73">
        <f>[12]SopäInt!H11</f>
        <v>0</v>
      </c>
      <c r="I11" s="73">
        <f>[12]SopäInt!I11</f>
        <v>83</v>
      </c>
      <c r="J11" s="72">
        <f>[12]SopäInt!J11</f>
        <v>1</v>
      </c>
      <c r="K11" s="72">
        <f>[12]SopäInt!K11</f>
        <v>128</v>
      </c>
      <c r="L11" s="72">
        <f>[12]SopäInt!L11</f>
        <v>75</v>
      </c>
      <c r="M11" s="91">
        <f>[12]SopäInt!M11</f>
        <v>0</v>
      </c>
      <c r="N11" s="86">
        <f t="shared" si="2"/>
        <v>46</v>
      </c>
      <c r="O11" s="72">
        <f>[12]SopäInt!O11</f>
        <v>0</v>
      </c>
      <c r="P11" s="72">
        <f>[12]SopäInt!P11</f>
        <v>21</v>
      </c>
      <c r="Q11" s="72">
        <f>[12]SopäInt!Q11</f>
        <v>0</v>
      </c>
      <c r="R11" s="72">
        <f>[12]SopäInt!R11</f>
        <v>0</v>
      </c>
      <c r="S11" s="72">
        <f>[12]SopäInt!S11</f>
        <v>10</v>
      </c>
      <c r="T11" s="72">
        <f>[12]SopäInt!T11</f>
        <v>0</v>
      </c>
      <c r="U11" s="72">
        <f>[12]SopäInt!U11</f>
        <v>5</v>
      </c>
      <c r="V11" s="72">
        <f>[12]SopäInt!V11</f>
        <v>10</v>
      </c>
      <c r="W11" s="73">
        <f>[12]SopäInt!W11</f>
        <v>0</v>
      </c>
    </row>
    <row r="12" spans="1:23" ht="24.75" customHeight="1">
      <c r="A12" s="77"/>
      <c r="B12" s="155" t="s">
        <v>22</v>
      </c>
      <c r="C12" s="156"/>
      <c r="D12" s="75">
        <f t="shared" si="5"/>
        <v>229</v>
      </c>
      <c r="E12" s="6">
        <f>[12]SopäInt!E12</f>
        <v>0</v>
      </c>
      <c r="F12" s="6">
        <f>[12]SopäInt!F12</f>
        <v>229</v>
      </c>
      <c r="G12" s="6">
        <f>[12]SopäInt!G12</f>
        <v>0</v>
      </c>
      <c r="H12" s="7">
        <f>[12]SopäInt!H12</f>
        <v>0</v>
      </c>
      <c r="I12" s="7">
        <f>[12]SopäInt!I12</f>
        <v>0</v>
      </c>
      <c r="J12" s="6">
        <f>[12]SopäInt!J12</f>
        <v>0</v>
      </c>
      <c r="K12" s="6">
        <f>[12]SopäInt!K12</f>
        <v>0</v>
      </c>
      <c r="L12" s="6">
        <f>[12]SopäInt!L12</f>
        <v>0</v>
      </c>
      <c r="M12" s="90">
        <f>[12]SopäInt!M12</f>
        <v>0</v>
      </c>
      <c r="N12" s="85">
        <f t="shared" si="2"/>
        <v>21</v>
      </c>
      <c r="O12" s="6">
        <f>[12]SopäInt!O12</f>
        <v>0</v>
      </c>
      <c r="P12" s="6">
        <f>[12]SopäInt!P12</f>
        <v>21</v>
      </c>
      <c r="Q12" s="6">
        <f>[12]SopäInt!Q12</f>
        <v>0</v>
      </c>
      <c r="R12" s="6">
        <f>[12]SopäInt!R12</f>
        <v>0</v>
      </c>
      <c r="S12" s="6">
        <f>[12]SopäInt!S12</f>
        <v>0</v>
      </c>
      <c r="T12" s="6">
        <f>[12]SopäInt!T12</f>
        <v>0</v>
      </c>
      <c r="U12" s="6">
        <f>[12]SopäInt!U12</f>
        <v>0</v>
      </c>
      <c r="V12" s="6">
        <f>[12]SopäInt!V12</f>
        <v>0</v>
      </c>
      <c r="W12" s="7">
        <f>[12]SopäInt!W12</f>
        <v>0</v>
      </c>
    </row>
    <row r="13" spans="1:23" ht="24.75" customHeight="1">
      <c r="A13" s="74"/>
      <c r="B13" s="145" t="s">
        <v>23</v>
      </c>
      <c r="C13" s="161"/>
      <c r="D13" s="70">
        <f t="shared" si="5"/>
        <v>127</v>
      </c>
      <c r="E13" s="72">
        <f>[12]SopäInt!E13</f>
        <v>0</v>
      </c>
      <c r="F13" s="72">
        <f>[12]SopäInt!F13</f>
        <v>50</v>
      </c>
      <c r="G13" s="72">
        <f>[12]SopäInt!G13</f>
        <v>0</v>
      </c>
      <c r="H13" s="73">
        <f>[12]SopäInt!H13</f>
        <v>0</v>
      </c>
      <c r="I13" s="73">
        <f>[12]SopäInt!I13</f>
        <v>16</v>
      </c>
      <c r="J13" s="72">
        <f>[12]SopäInt!J13</f>
        <v>0</v>
      </c>
      <c r="K13" s="72">
        <f>[12]SopäInt!K13</f>
        <v>23</v>
      </c>
      <c r="L13" s="72">
        <f>[12]SopäInt!L13</f>
        <v>38</v>
      </c>
      <c r="M13" s="91">
        <f>[12]SopäInt!M13</f>
        <v>0</v>
      </c>
      <c r="N13" s="86">
        <f t="shared" si="2"/>
        <v>10</v>
      </c>
      <c r="O13" s="72">
        <f>[12]SopäInt!O13</f>
        <v>0</v>
      </c>
      <c r="P13" s="72">
        <f>[12]SopäInt!P13</f>
        <v>5</v>
      </c>
      <c r="Q13" s="72">
        <f>[12]SopäInt!Q13</f>
        <v>0</v>
      </c>
      <c r="R13" s="72">
        <f>[12]SopäInt!R13</f>
        <v>0</v>
      </c>
      <c r="S13" s="72">
        <f>[12]SopäInt!S13</f>
        <v>2</v>
      </c>
      <c r="T13" s="72">
        <f>[12]SopäInt!T13</f>
        <v>0</v>
      </c>
      <c r="U13" s="72">
        <f>[12]SopäInt!U13</f>
        <v>1</v>
      </c>
      <c r="V13" s="72">
        <f>[12]SopäInt!V13</f>
        <v>2</v>
      </c>
      <c r="W13" s="73">
        <f>[12]SopäInt!W13</f>
        <v>0</v>
      </c>
    </row>
    <row r="14" spans="1:23" ht="24.75" customHeight="1">
      <c r="A14" s="76"/>
      <c r="B14" s="155" t="s">
        <v>24</v>
      </c>
      <c r="C14" s="156"/>
      <c r="D14" s="75">
        <f t="shared" si="5"/>
        <v>334</v>
      </c>
      <c r="E14" s="6">
        <f>[12]SopäInt!E14</f>
        <v>0</v>
      </c>
      <c r="F14" s="6">
        <f>[12]SopäInt!F14</f>
        <v>190</v>
      </c>
      <c r="G14" s="6">
        <f>[12]SopäInt!G14</f>
        <v>0</v>
      </c>
      <c r="H14" s="7">
        <f>[12]SopäInt!H14</f>
        <v>0</v>
      </c>
      <c r="I14" s="7">
        <f>[12]SopäInt!I14</f>
        <v>64</v>
      </c>
      <c r="J14" s="6">
        <f>[12]SopäInt!J14</f>
        <v>0</v>
      </c>
      <c r="K14" s="6">
        <f>[12]SopäInt!K14</f>
        <v>0</v>
      </c>
      <c r="L14" s="6">
        <f>[12]SopäInt!L14</f>
        <v>78</v>
      </c>
      <c r="M14" s="90">
        <f>[12]SopäInt!M14</f>
        <v>2</v>
      </c>
      <c r="N14" s="85">
        <f t="shared" si="2"/>
        <v>27</v>
      </c>
      <c r="O14" s="6">
        <f>[12]SopäInt!O14</f>
        <v>0</v>
      </c>
      <c r="P14" s="6">
        <f>[12]SopäInt!P14</f>
        <v>19</v>
      </c>
      <c r="Q14" s="6">
        <f>[12]SopäInt!Q14</f>
        <v>0</v>
      </c>
      <c r="R14" s="6">
        <f>[12]SopäInt!R14</f>
        <v>0</v>
      </c>
      <c r="S14" s="6">
        <f>[12]SopäInt!S14</f>
        <v>6</v>
      </c>
      <c r="T14" s="6">
        <f>[12]SopäInt!T14</f>
        <v>0</v>
      </c>
      <c r="U14" s="6">
        <f>[12]SopäInt!U14</f>
        <v>0</v>
      </c>
      <c r="V14" s="6">
        <f>[12]SopäInt!V14</f>
        <v>2</v>
      </c>
      <c r="W14" s="7">
        <f>[12]SopäInt!W14</f>
        <v>0</v>
      </c>
    </row>
    <row r="15" spans="1:23" ht="24.75" customHeight="1">
      <c r="A15" s="71"/>
      <c r="B15" s="145" t="s">
        <v>25</v>
      </c>
      <c r="C15" s="146"/>
      <c r="D15" s="70">
        <f t="shared" si="5"/>
        <v>165</v>
      </c>
      <c r="E15" s="72">
        <f>[12]SopäInt!E15</f>
        <v>0</v>
      </c>
      <c r="F15" s="72">
        <f>[12]SopäInt!F15</f>
        <v>55</v>
      </c>
      <c r="G15" s="72">
        <f>[12]SopäInt!G15</f>
        <v>0</v>
      </c>
      <c r="H15" s="73">
        <f>[12]SopäInt!H15</f>
        <v>15</v>
      </c>
      <c r="I15" s="73">
        <f>[12]SopäInt!I15</f>
        <v>65</v>
      </c>
      <c r="J15" s="72">
        <f>[12]SopäInt!J15</f>
        <v>0</v>
      </c>
      <c r="K15" s="72">
        <f>[12]SopäInt!K15</f>
        <v>3</v>
      </c>
      <c r="L15" s="72">
        <f>[12]SopäInt!L15</f>
        <v>27</v>
      </c>
      <c r="M15" s="91">
        <f>[12]SopäInt!M15</f>
        <v>0</v>
      </c>
      <c r="N15" s="86">
        <f t="shared" si="2"/>
        <v>9</v>
      </c>
      <c r="O15" s="72">
        <f>[12]SopäInt!O15</f>
        <v>0</v>
      </c>
      <c r="P15" s="72">
        <f>[12]SopäInt!P15</f>
        <v>1</v>
      </c>
      <c r="Q15" s="72">
        <f>[12]SopäInt!Q15</f>
        <v>0</v>
      </c>
      <c r="R15" s="72">
        <f>[12]SopäInt!R15</f>
        <v>0</v>
      </c>
      <c r="S15" s="72">
        <f>[12]SopäInt!S15</f>
        <v>6</v>
      </c>
      <c r="T15" s="72">
        <f>[12]SopäInt!T15</f>
        <v>0</v>
      </c>
      <c r="U15" s="72">
        <f>[12]SopäInt!U15</f>
        <v>0</v>
      </c>
      <c r="V15" s="72">
        <f>[12]SopäInt!V15</f>
        <v>2</v>
      </c>
      <c r="W15" s="73">
        <f>[12]SopäInt!W15</f>
        <v>0</v>
      </c>
    </row>
    <row r="16" spans="1:23" s="78" customFormat="1" ht="24.75" customHeight="1">
      <c r="A16" s="77"/>
      <c r="B16" s="155" t="s">
        <v>26</v>
      </c>
      <c r="C16" s="156"/>
      <c r="D16" s="75">
        <f t="shared" si="5"/>
        <v>0</v>
      </c>
      <c r="E16" s="6">
        <f>[12]SopäInt!E16</f>
        <v>0</v>
      </c>
      <c r="F16" s="6">
        <f>[12]SopäInt!F16</f>
        <v>0</v>
      </c>
      <c r="G16" s="6">
        <f>[12]SopäInt!G16</f>
        <v>0</v>
      </c>
      <c r="H16" s="7">
        <f>[12]SopäInt!H16</f>
        <v>0</v>
      </c>
      <c r="I16" s="7">
        <f>[12]SopäInt!I16</f>
        <v>0</v>
      </c>
      <c r="J16" s="6">
        <f>[12]SopäInt!J16</f>
        <v>0</v>
      </c>
      <c r="K16" s="6">
        <f>[12]SopäInt!K16</f>
        <v>0</v>
      </c>
      <c r="L16" s="6">
        <f>[12]SopäInt!L16</f>
        <v>0</v>
      </c>
      <c r="M16" s="90">
        <f>[12]SopäInt!M16</f>
        <v>0</v>
      </c>
      <c r="N16" s="85">
        <f t="shared" si="2"/>
        <v>0</v>
      </c>
      <c r="O16" s="6">
        <f>[12]SopäInt!O16</f>
        <v>0</v>
      </c>
      <c r="P16" s="6">
        <f>[12]SopäInt!P16</f>
        <v>0</v>
      </c>
      <c r="Q16" s="6">
        <f>[12]SopäInt!Q16</f>
        <v>0</v>
      </c>
      <c r="R16" s="6">
        <f>[12]SopäInt!R16</f>
        <v>0</v>
      </c>
      <c r="S16" s="6">
        <f>[12]SopäInt!S16</f>
        <v>0</v>
      </c>
      <c r="T16" s="6">
        <f>[12]SopäInt!T16</f>
        <v>0</v>
      </c>
      <c r="U16" s="6">
        <f>[12]SopäInt!U16</f>
        <v>0</v>
      </c>
      <c r="V16" s="6">
        <f>[12]SopäInt!V16</f>
        <v>0</v>
      </c>
      <c r="W16" s="7">
        <f>[12]SopäInt!W16</f>
        <v>0</v>
      </c>
    </row>
    <row r="17" spans="1:23" ht="24.75" customHeight="1">
      <c r="A17" s="74"/>
      <c r="B17" s="145" t="s">
        <v>27</v>
      </c>
      <c r="C17" s="146"/>
      <c r="D17" s="70">
        <f t="shared" si="5"/>
        <v>0</v>
      </c>
      <c r="E17" s="72">
        <f>[12]SopäInt!E17</f>
        <v>0</v>
      </c>
      <c r="F17" s="72">
        <f>[12]SopäInt!F17</f>
        <v>0</v>
      </c>
      <c r="G17" s="72">
        <f>[12]SopäInt!G17</f>
        <v>0</v>
      </c>
      <c r="H17" s="73">
        <f>[12]SopäInt!H17</f>
        <v>0</v>
      </c>
      <c r="I17" s="73">
        <f>[12]SopäInt!I17</f>
        <v>0</v>
      </c>
      <c r="J17" s="72">
        <f>[12]SopäInt!J17</f>
        <v>0</v>
      </c>
      <c r="K17" s="72">
        <f>[12]SopäInt!K17</f>
        <v>0</v>
      </c>
      <c r="L17" s="72">
        <f>[12]SopäInt!L17</f>
        <v>0</v>
      </c>
      <c r="M17" s="91">
        <f>[12]SopäInt!M17</f>
        <v>0</v>
      </c>
      <c r="N17" s="86">
        <f t="shared" si="2"/>
        <v>0</v>
      </c>
      <c r="O17" s="72">
        <f>[12]SopäInt!O17</f>
        <v>0</v>
      </c>
      <c r="P17" s="72">
        <f>[12]SopäInt!P17</f>
        <v>0</v>
      </c>
      <c r="Q17" s="72">
        <f>[12]SopäInt!Q17</f>
        <v>0</v>
      </c>
      <c r="R17" s="72">
        <f>[12]SopäInt!R17</f>
        <v>0</v>
      </c>
      <c r="S17" s="72">
        <f>[12]SopäInt!S17</f>
        <v>0</v>
      </c>
      <c r="T17" s="72">
        <f>[12]SopäInt!T17</f>
        <v>0</v>
      </c>
      <c r="U17" s="72">
        <f>[12]SopäInt!U17</f>
        <v>0</v>
      </c>
      <c r="V17" s="72">
        <f>[12]SopäInt!V17</f>
        <v>0</v>
      </c>
      <c r="W17" s="72">
        <f>[12]SopäInt!W17</f>
        <v>0</v>
      </c>
    </row>
    <row r="18" spans="1:23" s="78" customFormat="1" ht="24.75" customHeight="1">
      <c r="A18" s="76"/>
      <c r="B18" s="147" t="s">
        <v>28</v>
      </c>
      <c r="C18" s="148"/>
      <c r="D18" s="75">
        <f t="shared" si="5"/>
        <v>808</v>
      </c>
      <c r="E18" s="6">
        <f>[12]SopäInt!E18</f>
        <v>0</v>
      </c>
      <c r="F18" s="6">
        <f>[12]SopäInt!F18</f>
        <v>413</v>
      </c>
      <c r="G18" s="6">
        <f>[12]SopäInt!G18</f>
        <v>0</v>
      </c>
      <c r="H18" s="7">
        <f>[12]SopäInt!H18</f>
        <v>0</v>
      </c>
      <c r="I18" s="7">
        <f>[12]SopäInt!I18</f>
        <v>201</v>
      </c>
      <c r="J18" s="6">
        <f>[12]SopäInt!J18</f>
        <v>0</v>
      </c>
      <c r="K18" s="6">
        <f>[12]SopäInt!K18</f>
        <v>78</v>
      </c>
      <c r="L18" s="6">
        <f>[12]SopäInt!L18</f>
        <v>116</v>
      </c>
      <c r="M18" s="90">
        <f>[12]SopäInt!M18</f>
        <v>0</v>
      </c>
      <c r="N18" s="85">
        <f t="shared" si="2"/>
        <v>428</v>
      </c>
      <c r="O18" s="6">
        <f>[12]SopäInt!O18</f>
        <v>0</v>
      </c>
      <c r="P18" s="6">
        <f>[12]SopäInt!P18</f>
        <v>230</v>
      </c>
      <c r="Q18" s="6">
        <f>[12]SopäInt!Q18</f>
        <v>0</v>
      </c>
      <c r="R18" s="6">
        <f>[12]SopäInt!R18</f>
        <v>0</v>
      </c>
      <c r="S18" s="6">
        <f>[12]SopäInt!S18</f>
        <v>108</v>
      </c>
      <c r="T18" s="6">
        <f>[12]SopäInt!T18</f>
        <v>0</v>
      </c>
      <c r="U18" s="6">
        <f>[12]SopäInt!U18</f>
        <v>23</v>
      </c>
      <c r="V18" s="6">
        <f>[12]SopäInt!V18</f>
        <v>67</v>
      </c>
      <c r="W18" s="6">
        <f>[12]SopäInt!W18</f>
        <v>0</v>
      </c>
    </row>
    <row r="19" spans="1:23" ht="24.75" customHeight="1">
      <c r="A19" s="149" t="s">
        <v>104</v>
      </c>
      <c r="B19" s="150"/>
      <c r="C19" s="151"/>
      <c r="D19" s="101">
        <f t="shared" si="5"/>
        <v>0</v>
      </c>
      <c r="E19" s="102">
        <f>[12]SopäInt!E19</f>
        <v>0</v>
      </c>
      <c r="F19" s="103">
        <f>[12]SopäInt!F19</f>
        <v>0</v>
      </c>
      <c r="G19" s="102">
        <f>[12]SopäInt!G19</f>
        <v>0</v>
      </c>
      <c r="H19" s="102">
        <f>[12]SopäInt!H19</f>
        <v>0</v>
      </c>
      <c r="I19" s="102">
        <f>[12]SopäInt!I19</f>
        <v>0</v>
      </c>
      <c r="J19" s="102">
        <f>[12]SopäInt!J19</f>
        <v>0</v>
      </c>
      <c r="K19" s="102">
        <f>[12]SopäInt!K19</f>
        <v>0</v>
      </c>
      <c r="L19" s="102">
        <f>[12]SopäInt!L19</f>
        <v>0</v>
      </c>
      <c r="M19" s="104">
        <f>[12]SopäInt!M19</f>
        <v>0</v>
      </c>
      <c r="N19" s="105">
        <f t="shared" si="2"/>
        <v>0</v>
      </c>
      <c r="O19" s="102">
        <f>[12]SopäInt!O19</f>
        <v>0</v>
      </c>
      <c r="P19" s="102">
        <f>[12]SopäInt!P19</f>
        <v>0</v>
      </c>
      <c r="Q19" s="102">
        <f>[12]SopäInt!Q19</f>
        <v>0</v>
      </c>
      <c r="R19" s="102">
        <f>[12]SopäInt!R19</f>
        <v>0</v>
      </c>
      <c r="S19" s="102">
        <f>[12]SopäInt!S19</f>
        <v>0</v>
      </c>
      <c r="T19" s="102">
        <f>[12]SopäInt!T19</f>
        <v>0</v>
      </c>
      <c r="U19" s="102">
        <f>[12]SopäInt!U19</f>
        <v>0</v>
      </c>
      <c r="V19" s="102">
        <f>[12]SopäInt!V19</f>
        <v>0</v>
      </c>
      <c r="W19" s="102">
        <f>[12]SopäInt!W19</f>
        <v>0</v>
      </c>
    </row>
    <row r="20" spans="1:23" ht="35.25" customHeight="1">
      <c r="A20" s="8"/>
      <c r="B20" s="8"/>
      <c r="C20" s="8"/>
      <c r="D20" s="8"/>
      <c r="E20" s="8"/>
      <c r="F20" s="8"/>
    </row>
    <row r="21" spans="1:23" ht="14.25" customHeight="1">
      <c r="A21" s="8"/>
      <c r="B21" s="8"/>
      <c r="C21" s="8"/>
      <c r="D21" s="8"/>
      <c r="E21" s="8"/>
      <c r="F21" s="8"/>
    </row>
    <row r="22" spans="1:23" ht="14.25" customHeight="1"/>
    <row r="23" spans="1:23" ht="14.25" customHeight="1"/>
    <row r="24" spans="1:23" ht="14.25" customHeight="1"/>
    <row r="25" spans="1:23" ht="14.25" customHeight="1"/>
    <row r="26" spans="1:23" ht="14.25" customHeight="1"/>
    <row r="27" spans="1:23" ht="14.25" customHeight="1"/>
    <row r="28" spans="1:23" ht="14.25" customHeight="1"/>
    <row r="29" spans="1:23" ht="14.25" customHeight="1"/>
    <row r="30" spans="1:23" ht="14.25" customHeight="1"/>
    <row r="31" spans="1:23" ht="14.25" customHeight="1"/>
    <row r="32" spans="1:2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9" customHeight="1"/>
    <row r="49" ht="33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9" customHeight="1"/>
    <row r="76" ht="30" customHeight="1"/>
    <row r="92" spans="1:6">
      <c r="A92" s="9"/>
      <c r="B92" s="9"/>
      <c r="C92" s="9"/>
      <c r="D92" s="9"/>
      <c r="E92" s="9"/>
      <c r="F92" s="9"/>
    </row>
    <row r="93" spans="1:6">
      <c r="A93" s="9"/>
      <c r="B93" s="9"/>
      <c r="C93" s="9"/>
      <c r="D93" s="9"/>
      <c r="E93" s="9"/>
      <c r="F93" s="9"/>
    </row>
    <row r="94" spans="1:6">
      <c r="A94" s="9"/>
      <c r="B94" s="9"/>
      <c r="C94" s="9"/>
      <c r="D94" s="9"/>
      <c r="E94" s="9"/>
      <c r="F94" s="9"/>
    </row>
  </sheetData>
  <sheetProtection formatCells="0" formatColumns="0" formatRows="0"/>
  <mergeCells count="22">
    <mergeCell ref="A4:C6"/>
    <mergeCell ref="D4:M5"/>
    <mergeCell ref="N4:W4"/>
    <mergeCell ref="N5:W5"/>
    <mergeCell ref="A1:C1"/>
    <mergeCell ref="D1:M3"/>
    <mergeCell ref="N1:W3"/>
    <mergeCell ref="A2:B2"/>
    <mergeCell ref="A3:B3"/>
    <mergeCell ref="B17:C17"/>
    <mergeCell ref="B18:C18"/>
    <mergeCell ref="A19:C19"/>
    <mergeCell ref="A7:C7"/>
    <mergeCell ref="A9:C9"/>
    <mergeCell ref="B10:C10"/>
    <mergeCell ref="B11:C11"/>
    <mergeCell ref="B12:C12"/>
    <mergeCell ref="A8:C8"/>
    <mergeCell ref="B13:C13"/>
    <mergeCell ref="B14:C14"/>
    <mergeCell ref="B15:C15"/>
    <mergeCell ref="B16:C16"/>
  </mergeCells>
  <printOptions horizontalCentered="1" verticalCentered="1" headings="1"/>
  <pageMargins left="0.70866141732283472" right="0.6692913385826772" top="0.78740157480314965" bottom="0.78740157480314965" header="0.51181102362204722" footer="0.51181102362204722"/>
  <pageSetup paperSize="9" scale="80" pageOrder="overThenDown" orientation="landscape" r:id="rId1"/>
  <headerFooter alignWithMargins="0">
    <oddHeader>&amp;R&amp;"Arial,Standard"Seite &amp;P</oddHeader>
    <oddFooter>&amp;C&amp;"Arial,Standard"&amp;F&amp;R&amp;"Arial,Standard"Blatt "&amp;A"</oddFooter>
  </headerFooter>
  <colBreaks count="1" manualBreakCount="1">
    <brk id="13" max="1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25"/>
  <dimension ref="A1:W94"/>
  <sheetViews>
    <sheetView zoomScale="110" zoomScaleNormal="110" zoomScaleSheetLayoutView="80" workbookViewId="0">
      <pane xSplit="3" ySplit="6" topLeftCell="D7" activePane="bottomRight" state="frozen"/>
      <selection activeCell="L2" sqref="L2"/>
      <selection pane="topRight" activeCell="L2" sqref="L2"/>
      <selection pane="bottomLeft" activeCell="L2" sqref="L2"/>
      <selection pane="bottomRight" activeCell="L2" sqref="L2"/>
    </sheetView>
  </sheetViews>
  <sheetFormatPr baseColWidth="10" defaultColWidth="12" defaultRowHeight="12.75"/>
  <cols>
    <col min="1" max="1" width="2.33203125" style="1" customWidth="1"/>
    <col min="2" max="3" width="13.83203125" style="1" customWidth="1"/>
    <col min="4" max="23" width="11.33203125" style="1" customWidth="1"/>
    <col min="24" max="16384" width="12" style="1"/>
  </cols>
  <sheetData>
    <row r="1" spans="1:23" ht="30" customHeight="1">
      <c r="A1" s="180" t="s">
        <v>0</v>
      </c>
      <c r="B1" s="181"/>
      <c r="C1" s="182"/>
      <c r="D1" s="171"/>
      <c r="E1" s="183"/>
      <c r="F1" s="183"/>
      <c r="G1" s="183"/>
      <c r="H1" s="183"/>
      <c r="I1" s="183"/>
      <c r="J1" s="183"/>
      <c r="K1" s="183"/>
      <c r="L1" s="183"/>
      <c r="M1" s="184"/>
      <c r="N1" s="183"/>
      <c r="O1" s="183"/>
      <c r="P1" s="183"/>
      <c r="Q1" s="183"/>
      <c r="R1" s="183"/>
      <c r="S1" s="183"/>
      <c r="T1" s="183"/>
      <c r="U1" s="183"/>
      <c r="V1" s="183"/>
      <c r="W1" s="191"/>
    </row>
    <row r="2" spans="1:23" ht="16.5" customHeight="1">
      <c r="A2" s="195" t="s">
        <v>1</v>
      </c>
      <c r="B2" s="196"/>
      <c r="C2" s="92" t="str">
        <f>[13]SKL!C2</f>
        <v>2017/18</v>
      </c>
      <c r="D2" s="185"/>
      <c r="E2" s="186"/>
      <c r="F2" s="186"/>
      <c r="G2" s="186"/>
      <c r="H2" s="186"/>
      <c r="I2" s="186"/>
      <c r="J2" s="186"/>
      <c r="K2" s="186"/>
      <c r="L2" s="186"/>
      <c r="M2" s="187"/>
      <c r="N2" s="192"/>
      <c r="O2" s="186"/>
      <c r="P2" s="186"/>
      <c r="Q2" s="186"/>
      <c r="R2" s="186"/>
      <c r="S2" s="186"/>
      <c r="T2" s="186"/>
      <c r="U2" s="186"/>
      <c r="V2" s="186"/>
      <c r="W2" s="193"/>
    </row>
    <row r="3" spans="1:23" ht="16.5" customHeight="1">
      <c r="A3" s="197" t="s">
        <v>2</v>
      </c>
      <c r="B3" s="198"/>
      <c r="C3" s="92" t="s">
        <v>41</v>
      </c>
      <c r="D3" s="188"/>
      <c r="E3" s="189"/>
      <c r="F3" s="189"/>
      <c r="G3" s="189"/>
      <c r="H3" s="189"/>
      <c r="I3" s="189"/>
      <c r="J3" s="189"/>
      <c r="K3" s="189"/>
      <c r="L3" s="189"/>
      <c r="M3" s="190"/>
      <c r="N3" s="189"/>
      <c r="O3" s="189"/>
      <c r="P3" s="189"/>
      <c r="Q3" s="189"/>
      <c r="R3" s="189"/>
      <c r="S3" s="189"/>
      <c r="T3" s="189"/>
      <c r="U3" s="189"/>
      <c r="V3" s="189"/>
      <c r="W3" s="194"/>
    </row>
    <row r="4" spans="1:23" ht="21" customHeight="1">
      <c r="A4" s="162" t="s">
        <v>3</v>
      </c>
      <c r="B4" s="163"/>
      <c r="C4" s="164"/>
      <c r="D4" s="171" t="s">
        <v>4</v>
      </c>
      <c r="E4" s="172"/>
      <c r="F4" s="173"/>
      <c r="G4" s="173"/>
      <c r="H4" s="173"/>
      <c r="I4" s="173"/>
      <c r="J4" s="173"/>
      <c r="K4" s="173"/>
      <c r="L4" s="173"/>
      <c r="M4" s="174"/>
      <c r="N4" s="178" t="s">
        <v>5</v>
      </c>
      <c r="O4" s="178"/>
      <c r="P4" s="178"/>
      <c r="Q4" s="178"/>
      <c r="R4" s="178"/>
      <c r="S4" s="178"/>
      <c r="T4" s="178"/>
      <c r="U4" s="178"/>
      <c r="V4" s="178"/>
      <c r="W4" s="179"/>
    </row>
    <row r="5" spans="1:23" ht="20.25" customHeight="1">
      <c r="A5" s="165"/>
      <c r="B5" s="166"/>
      <c r="C5" s="167"/>
      <c r="D5" s="175"/>
      <c r="E5" s="176"/>
      <c r="F5" s="176"/>
      <c r="G5" s="176"/>
      <c r="H5" s="176"/>
      <c r="I5" s="176"/>
      <c r="J5" s="176"/>
      <c r="K5" s="176"/>
      <c r="L5" s="176"/>
      <c r="M5" s="177"/>
      <c r="N5" s="169" t="s">
        <v>6</v>
      </c>
      <c r="O5" s="176"/>
      <c r="P5" s="169"/>
      <c r="Q5" s="169"/>
      <c r="R5" s="169"/>
      <c r="S5" s="169"/>
      <c r="T5" s="169"/>
      <c r="U5" s="169"/>
      <c r="V5" s="169"/>
      <c r="W5" s="170"/>
    </row>
    <row r="6" spans="1:23" ht="60" customHeight="1">
      <c r="A6" s="168"/>
      <c r="B6" s="169"/>
      <c r="C6" s="170"/>
      <c r="D6" s="2" t="s">
        <v>7</v>
      </c>
      <c r="E6" s="3" t="s">
        <v>8</v>
      </c>
      <c r="F6" s="3" t="s">
        <v>9</v>
      </c>
      <c r="G6" s="4" t="s">
        <v>10</v>
      </c>
      <c r="H6" s="3" t="s">
        <v>11</v>
      </c>
      <c r="I6" s="4" t="s">
        <v>12</v>
      </c>
      <c r="J6" s="3" t="s">
        <v>13</v>
      </c>
      <c r="K6" s="4" t="s">
        <v>14</v>
      </c>
      <c r="L6" s="3" t="s">
        <v>15</v>
      </c>
      <c r="M6" s="87" t="s">
        <v>16</v>
      </c>
      <c r="N6" s="11" t="s">
        <v>7</v>
      </c>
      <c r="O6" s="3" t="s">
        <v>8</v>
      </c>
      <c r="P6" s="3" t="s">
        <v>9</v>
      </c>
      <c r="Q6" s="4" t="s">
        <v>10</v>
      </c>
      <c r="R6" s="3" t="s">
        <v>11</v>
      </c>
      <c r="S6" s="4" t="s">
        <v>12</v>
      </c>
      <c r="T6" s="3" t="s">
        <v>13</v>
      </c>
      <c r="U6" s="4" t="s">
        <v>14</v>
      </c>
      <c r="V6" s="3" t="s">
        <v>15</v>
      </c>
      <c r="W6" s="5" t="s">
        <v>16</v>
      </c>
    </row>
    <row r="7" spans="1:23" ht="33" customHeight="1" thickBot="1">
      <c r="A7" s="152" t="s">
        <v>17</v>
      </c>
      <c r="B7" s="153"/>
      <c r="C7" s="154"/>
      <c r="D7" s="79">
        <f>SUM(E7:M7)</f>
        <v>0</v>
      </c>
      <c r="E7" s="34">
        <f>SUM(E8,E9,E19)</f>
        <v>0</v>
      </c>
      <c r="F7" s="34">
        <f t="shared" ref="F7:M7" si="0">SUM(F8,F9,F19)</f>
        <v>0</v>
      </c>
      <c r="G7" s="34">
        <f t="shared" si="0"/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0</v>
      </c>
      <c r="L7" s="34">
        <f t="shared" si="0"/>
        <v>0</v>
      </c>
      <c r="M7" s="88">
        <f t="shared" si="0"/>
        <v>0</v>
      </c>
      <c r="N7" s="34">
        <f>SUM(O7:W7)</f>
        <v>0</v>
      </c>
      <c r="O7" s="34">
        <f>SUM(O8,O9,O19)</f>
        <v>0</v>
      </c>
      <c r="P7" s="34">
        <f t="shared" ref="P7:W7" si="1">SUM(P8,P9,P19)</f>
        <v>0</v>
      </c>
      <c r="Q7" s="34">
        <f t="shared" si="1"/>
        <v>0</v>
      </c>
      <c r="R7" s="34">
        <f t="shared" si="1"/>
        <v>0</v>
      </c>
      <c r="S7" s="34">
        <f t="shared" si="1"/>
        <v>0</v>
      </c>
      <c r="T7" s="34">
        <f t="shared" si="1"/>
        <v>0</v>
      </c>
      <c r="U7" s="34">
        <f t="shared" si="1"/>
        <v>0</v>
      </c>
      <c r="V7" s="34">
        <f t="shared" si="1"/>
        <v>0</v>
      </c>
      <c r="W7" s="34">
        <f t="shared" si="1"/>
        <v>0</v>
      </c>
    </row>
    <row r="8" spans="1:23" ht="24.75" customHeight="1" thickTop="1">
      <c r="A8" s="158" t="s">
        <v>18</v>
      </c>
      <c r="B8" s="159"/>
      <c r="C8" s="160"/>
      <c r="D8" s="80">
        <f>SUM(E8:M8)</f>
        <v>0</v>
      </c>
      <c r="E8" s="81">
        <f>[13]SopäInt!E8</f>
        <v>0</v>
      </c>
      <c r="F8" s="81">
        <f>[13]SopäInt!F8</f>
        <v>0</v>
      </c>
      <c r="G8" s="81">
        <f>[13]SopäInt!G8</f>
        <v>0</v>
      </c>
      <c r="H8" s="82">
        <f>[13]SopäInt!H8</f>
        <v>0</v>
      </c>
      <c r="I8" s="82">
        <f>[13]SopäInt!I8</f>
        <v>0</v>
      </c>
      <c r="J8" s="81">
        <f>[13]SopäInt!J8</f>
        <v>0</v>
      </c>
      <c r="K8" s="81">
        <f>[13]SopäInt!K8</f>
        <v>0</v>
      </c>
      <c r="L8" s="81">
        <f>[13]SopäInt!L8</f>
        <v>0</v>
      </c>
      <c r="M8" s="89">
        <f>[13]SopäInt!M8</f>
        <v>0</v>
      </c>
      <c r="N8" s="84">
        <f t="shared" ref="N8:N19" si="2">SUM(O8:W8)</f>
        <v>0</v>
      </c>
      <c r="O8" s="81">
        <f>[13]SopäInt!O8</f>
        <v>0</v>
      </c>
      <c r="P8" s="81">
        <f>[13]SopäInt!P8</f>
        <v>0</v>
      </c>
      <c r="Q8" s="81">
        <f>[13]SopäInt!Q8</f>
        <v>0</v>
      </c>
      <c r="R8" s="81">
        <f>[13]SopäInt!R8</f>
        <v>0</v>
      </c>
      <c r="S8" s="81">
        <f>[13]SopäInt!S8</f>
        <v>0</v>
      </c>
      <c r="T8" s="81">
        <f>[13]SopäInt!T8</f>
        <v>0</v>
      </c>
      <c r="U8" s="81">
        <f>[13]SopäInt!U8</f>
        <v>0</v>
      </c>
      <c r="V8" s="81">
        <f>[13]SopäInt!V8</f>
        <v>0</v>
      </c>
      <c r="W8" s="81">
        <f>[13]SopäInt!W8</f>
        <v>0</v>
      </c>
    </row>
    <row r="9" spans="1:23" ht="24.75" customHeight="1">
      <c r="A9" s="149" t="s">
        <v>19</v>
      </c>
      <c r="B9" s="150"/>
      <c r="C9" s="151"/>
      <c r="D9" s="83">
        <f>SUM(E9:M9)</f>
        <v>0</v>
      </c>
      <c r="E9" s="44">
        <f>SUM(E10:E18)</f>
        <v>0</v>
      </c>
      <c r="F9" s="44">
        <f t="shared" ref="F9:M9" si="3">SUM(F10:F18)</f>
        <v>0</v>
      </c>
      <c r="G9" s="44">
        <f t="shared" si="3"/>
        <v>0</v>
      </c>
      <c r="H9" s="44">
        <f t="shared" si="3"/>
        <v>0</v>
      </c>
      <c r="I9" s="44">
        <f t="shared" si="3"/>
        <v>0</v>
      </c>
      <c r="J9" s="44">
        <f t="shared" si="3"/>
        <v>0</v>
      </c>
      <c r="K9" s="44">
        <f t="shared" si="3"/>
        <v>0</v>
      </c>
      <c r="L9" s="44">
        <f t="shared" si="3"/>
        <v>0</v>
      </c>
      <c r="M9" s="44">
        <f t="shared" si="3"/>
        <v>0</v>
      </c>
      <c r="N9" s="44">
        <f t="shared" si="2"/>
        <v>0</v>
      </c>
      <c r="O9" s="44">
        <f>SUM(O10:O18)</f>
        <v>0</v>
      </c>
      <c r="P9" s="44">
        <f t="shared" ref="P9:W9" si="4">SUM(P10:P18)</f>
        <v>0</v>
      </c>
      <c r="Q9" s="44">
        <f t="shared" si="4"/>
        <v>0</v>
      </c>
      <c r="R9" s="44">
        <f t="shared" si="4"/>
        <v>0</v>
      </c>
      <c r="S9" s="44">
        <f t="shared" si="4"/>
        <v>0</v>
      </c>
      <c r="T9" s="44">
        <f t="shared" si="4"/>
        <v>0</v>
      </c>
      <c r="U9" s="44">
        <f t="shared" si="4"/>
        <v>0</v>
      </c>
      <c r="V9" s="44">
        <f t="shared" si="4"/>
        <v>0</v>
      </c>
      <c r="W9" s="44">
        <f t="shared" si="4"/>
        <v>0</v>
      </c>
    </row>
    <row r="10" spans="1:23" ht="24.75" customHeight="1">
      <c r="A10" s="76"/>
      <c r="B10" s="155" t="s">
        <v>20</v>
      </c>
      <c r="C10" s="156"/>
      <c r="D10" s="75">
        <f t="shared" ref="D10:D19" si="5">SUM(E10:M10)</f>
        <v>0</v>
      </c>
      <c r="E10" s="6">
        <f>[13]SopäInt!E10</f>
        <v>0</v>
      </c>
      <c r="F10" s="6">
        <f>[13]SopäInt!F10</f>
        <v>0</v>
      </c>
      <c r="G10" s="6">
        <f>[13]SopäInt!G10</f>
        <v>0</v>
      </c>
      <c r="H10" s="7">
        <f>[13]SopäInt!H10</f>
        <v>0</v>
      </c>
      <c r="I10" s="7">
        <f>[13]SopäInt!I10</f>
        <v>0</v>
      </c>
      <c r="J10" s="6">
        <f>[13]SopäInt!J10</f>
        <v>0</v>
      </c>
      <c r="K10" s="6">
        <f>[13]SopäInt!K10</f>
        <v>0</v>
      </c>
      <c r="L10" s="6">
        <f>[13]SopäInt!L10</f>
        <v>0</v>
      </c>
      <c r="M10" s="90">
        <f>[13]SopäInt!M10</f>
        <v>0</v>
      </c>
      <c r="N10" s="85">
        <f t="shared" si="2"/>
        <v>0</v>
      </c>
      <c r="O10" s="6">
        <f>[13]SopäInt!O10</f>
        <v>0</v>
      </c>
      <c r="P10" s="6">
        <f>[13]SopäInt!P10</f>
        <v>0</v>
      </c>
      <c r="Q10" s="6">
        <f>[13]SopäInt!Q10</f>
        <v>0</v>
      </c>
      <c r="R10" s="6">
        <f>[13]SopäInt!R10</f>
        <v>0</v>
      </c>
      <c r="S10" s="6">
        <f>[13]SopäInt!S10</f>
        <v>0</v>
      </c>
      <c r="T10" s="6">
        <f>[13]SopäInt!T10</f>
        <v>0</v>
      </c>
      <c r="U10" s="6">
        <f>[13]SopäInt!U10</f>
        <v>0</v>
      </c>
      <c r="V10" s="6">
        <f>[13]SopäInt!V10</f>
        <v>0</v>
      </c>
      <c r="W10" s="111">
        <f>[13]SopäInt!W10</f>
        <v>0</v>
      </c>
    </row>
    <row r="11" spans="1:23" ht="24.75" customHeight="1">
      <c r="A11" s="71"/>
      <c r="B11" s="157" t="s">
        <v>21</v>
      </c>
      <c r="C11" s="146"/>
      <c r="D11" s="70">
        <f t="shared" si="5"/>
        <v>0</v>
      </c>
      <c r="E11" s="72">
        <f>[13]SopäInt!E11</f>
        <v>0</v>
      </c>
      <c r="F11" s="72">
        <f>[13]SopäInt!F11</f>
        <v>0</v>
      </c>
      <c r="G11" s="72">
        <f>[13]SopäInt!G11</f>
        <v>0</v>
      </c>
      <c r="H11" s="73">
        <f>[13]SopäInt!H11</f>
        <v>0</v>
      </c>
      <c r="I11" s="73">
        <f>[13]SopäInt!I11</f>
        <v>0</v>
      </c>
      <c r="J11" s="72">
        <f>[13]SopäInt!J11</f>
        <v>0</v>
      </c>
      <c r="K11" s="72">
        <f>[13]SopäInt!K11</f>
        <v>0</v>
      </c>
      <c r="L11" s="72">
        <f>[13]SopäInt!L11</f>
        <v>0</v>
      </c>
      <c r="M11" s="91">
        <f>[13]SopäInt!M11</f>
        <v>0</v>
      </c>
      <c r="N11" s="86">
        <f t="shared" si="2"/>
        <v>0</v>
      </c>
      <c r="O11" s="72">
        <f>[13]SopäInt!O11</f>
        <v>0</v>
      </c>
      <c r="P11" s="72">
        <f>[13]SopäInt!P11</f>
        <v>0</v>
      </c>
      <c r="Q11" s="72">
        <f>[13]SopäInt!Q11</f>
        <v>0</v>
      </c>
      <c r="R11" s="72">
        <f>[13]SopäInt!R11</f>
        <v>0</v>
      </c>
      <c r="S11" s="72">
        <f>[13]SopäInt!S11</f>
        <v>0</v>
      </c>
      <c r="T11" s="72">
        <f>[13]SopäInt!T11</f>
        <v>0</v>
      </c>
      <c r="U11" s="72">
        <f>[13]SopäInt!U11</f>
        <v>0</v>
      </c>
      <c r="V11" s="72">
        <f>[13]SopäInt!V11</f>
        <v>0</v>
      </c>
      <c r="W11" s="73">
        <f>[13]SopäInt!W11</f>
        <v>0</v>
      </c>
    </row>
    <row r="12" spans="1:23" ht="24.75" customHeight="1">
      <c r="A12" s="77"/>
      <c r="B12" s="155" t="s">
        <v>22</v>
      </c>
      <c r="C12" s="156"/>
      <c r="D12" s="75">
        <f t="shared" si="5"/>
        <v>0</v>
      </c>
      <c r="E12" s="6">
        <f>[13]SopäInt!E12</f>
        <v>0</v>
      </c>
      <c r="F12" s="6">
        <f>[13]SopäInt!F12</f>
        <v>0</v>
      </c>
      <c r="G12" s="6">
        <f>[13]SopäInt!G12</f>
        <v>0</v>
      </c>
      <c r="H12" s="7">
        <f>[13]SopäInt!H12</f>
        <v>0</v>
      </c>
      <c r="I12" s="7">
        <f>[13]SopäInt!I12</f>
        <v>0</v>
      </c>
      <c r="J12" s="6">
        <f>[13]SopäInt!J12</f>
        <v>0</v>
      </c>
      <c r="K12" s="6">
        <f>[13]SopäInt!K12</f>
        <v>0</v>
      </c>
      <c r="L12" s="6">
        <f>[13]SopäInt!L12</f>
        <v>0</v>
      </c>
      <c r="M12" s="90">
        <f>[13]SopäInt!M12</f>
        <v>0</v>
      </c>
      <c r="N12" s="85">
        <f t="shared" si="2"/>
        <v>0</v>
      </c>
      <c r="O12" s="6">
        <f>[13]SopäInt!O12</f>
        <v>0</v>
      </c>
      <c r="P12" s="6">
        <f>[13]SopäInt!P12</f>
        <v>0</v>
      </c>
      <c r="Q12" s="6">
        <f>[13]SopäInt!Q12</f>
        <v>0</v>
      </c>
      <c r="R12" s="6">
        <f>[13]SopäInt!R12</f>
        <v>0</v>
      </c>
      <c r="S12" s="6">
        <f>[13]SopäInt!S12</f>
        <v>0</v>
      </c>
      <c r="T12" s="6">
        <f>[13]SopäInt!T12</f>
        <v>0</v>
      </c>
      <c r="U12" s="6">
        <f>[13]SopäInt!U12</f>
        <v>0</v>
      </c>
      <c r="V12" s="6">
        <f>[13]SopäInt!V12</f>
        <v>0</v>
      </c>
      <c r="W12" s="7">
        <f>[13]SopäInt!W12</f>
        <v>0</v>
      </c>
    </row>
    <row r="13" spans="1:23" ht="24.75" customHeight="1">
      <c r="A13" s="74"/>
      <c r="B13" s="145" t="s">
        <v>23</v>
      </c>
      <c r="C13" s="161"/>
      <c r="D13" s="70">
        <f t="shared" si="5"/>
        <v>0</v>
      </c>
      <c r="E13" s="72">
        <f>[13]SopäInt!E13</f>
        <v>0</v>
      </c>
      <c r="F13" s="72">
        <f>[13]SopäInt!F13</f>
        <v>0</v>
      </c>
      <c r="G13" s="72">
        <f>[13]SopäInt!G13</f>
        <v>0</v>
      </c>
      <c r="H13" s="73">
        <f>[13]SopäInt!H13</f>
        <v>0</v>
      </c>
      <c r="I13" s="73">
        <f>[13]SopäInt!I13</f>
        <v>0</v>
      </c>
      <c r="J13" s="72">
        <f>[13]SopäInt!J13</f>
        <v>0</v>
      </c>
      <c r="K13" s="72">
        <f>[13]SopäInt!K13</f>
        <v>0</v>
      </c>
      <c r="L13" s="72">
        <f>[13]SopäInt!L13</f>
        <v>0</v>
      </c>
      <c r="M13" s="91">
        <f>[13]SopäInt!M13</f>
        <v>0</v>
      </c>
      <c r="N13" s="86">
        <f t="shared" si="2"/>
        <v>0</v>
      </c>
      <c r="O13" s="72">
        <f>[13]SopäInt!O13</f>
        <v>0</v>
      </c>
      <c r="P13" s="72">
        <f>[13]SopäInt!P13</f>
        <v>0</v>
      </c>
      <c r="Q13" s="72">
        <f>[13]SopäInt!Q13</f>
        <v>0</v>
      </c>
      <c r="R13" s="72">
        <f>[13]SopäInt!R13</f>
        <v>0</v>
      </c>
      <c r="S13" s="72">
        <f>[13]SopäInt!S13</f>
        <v>0</v>
      </c>
      <c r="T13" s="72">
        <f>[13]SopäInt!T13</f>
        <v>0</v>
      </c>
      <c r="U13" s="72">
        <f>[13]SopäInt!U13</f>
        <v>0</v>
      </c>
      <c r="V13" s="72">
        <f>[13]SopäInt!V13</f>
        <v>0</v>
      </c>
      <c r="W13" s="73">
        <f>[13]SopäInt!W13</f>
        <v>0</v>
      </c>
    </row>
    <row r="14" spans="1:23" ht="24.75" customHeight="1">
      <c r="A14" s="76"/>
      <c r="B14" s="155" t="s">
        <v>24</v>
      </c>
      <c r="C14" s="156"/>
      <c r="D14" s="75">
        <f t="shared" si="5"/>
        <v>0</v>
      </c>
      <c r="E14" s="6">
        <f>[13]SopäInt!E14</f>
        <v>0</v>
      </c>
      <c r="F14" s="6">
        <f>[13]SopäInt!F14</f>
        <v>0</v>
      </c>
      <c r="G14" s="6">
        <f>[13]SopäInt!G14</f>
        <v>0</v>
      </c>
      <c r="H14" s="7">
        <f>[13]SopäInt!H14</f>
        <v>0</v>
      </c>
      <c r="I14" s="7">
        <f>[13]SopäInt!I14</f>
        <v>0</v>
      </c>
      <c r="J14" s="6">
        <f>[13]SopäInt!J14</f>
        <v>0</v>
      </c>
      <c r="K14" s="6">
        <f>[13]SopäInt!K14</f>
        <v>0</v>
      </c>
      <c r="L14" s="6">
        <f>[13]SopäInt!L14</f>
        <v>0</v>
      </c>
      <c r="M14" s="90">
        <f>[13]SopäInt!M14</f>
        <v>0</v>
      </c>
      <c r="N14" s="85">
        <f t="shared" si="2"/>
        <v>0</v>
      </c>
      <c r="O14" s="6">
        <f>[13]SopäInt!O14</f>
        <v>0</v>
      </c>
      <c r="P14" s="6">
        <f>[13]SopäInt!P14</f>
        <v>0</v>
      </c>
      <c r="Q14" s="6">
        <f>[13]SopäInt!Q14</f>
        <v>0</v>
      </c>
      <c r="R14" s="6">
        <f>[13]SopäInt!R14</f>
        <v>0</v>
      </c>
      <c r="S14" s="6">
        <f>[13]SopäInt!S14</f>
        <v>0</v>
      </c>
      <c r="T14" s="6">
        <f>[13]SopäInt!T14</f>
        <v>0</v>
      </c>
      <c r="U14" s="6">
        <f>[13]SopäInt!U14</f>
        <v>0</v>
      </c>
      <c r="V14" s="6">
        <f>[13]SopäInt!V14</f>
        <v>0</v>
      </c>
      <c r="W14" s="7">
        <f>[13]SopäInt!W14</f>
        <v>0</v>
      </c>
    </row>
    <row r="15" spans="1:23" ht="24.75" customHeight="1">
      <c r="A15" s="71"/>
      <c r="B15" s="145" t="s">
        <v>25</v>
      </c>
      <c r="C15" s="146"/>
      <c r="D15" s="70">
        <f t="shared" si="5"/>
        <v>0</v>
      </c>
      <c r="E15" s="72">
        <f>[13]SopäInt!E15</f>
        <v>0</v>
      </c>
      <c r="F15" s="72">
        <f>[13]SopäInt!F15</f>
        <v>0</v>
      </c>
      <c r="G15" s="72">
        <f>[13]SopäInt!G15</f>
        <v>0</v>
      </c>
      <c r="H15" s="73">
        <f>[13]SopäInt!H15</f>
        <v>0</v>
      </c>
      <c r="I15" s="73">
        <f>[13]SopäInt!I15</f>
        <v>0</v>
      </c>
      <c r="J15" s="72">
        <f>[13]SopäInt!J15</f>
        <v>0</v>
      </c>
      <c r="K15" s="72">
        <f>[13]SopäInt!K15</f>
        <v>0</v>
      </c>
      <c r="L15" s="72">
        <f>[13]SopäInt!L15</f>
        <v>0</v>
      </c>
      <c r="M15" s="91">
        <f>[13]SopäInt!M15</f>
        <v>0</v>
      </c>
      <c r="N15" s="86">
        <f t="shared" si="2"/>
        <v>0</v>
      </c>
      <c r="O15" s="72">
        <f>[13]SopäInt!O15</f>
        <v>0</v>
      </c>
      <c r="P15" s="72">
        <f>[13]SopäInt!P15</f>
        <v>0</v>
      </c>
      <c r="Q15" s="72">
        <f>[13]SopäInt!Q15</f>
        <v>0</v>
      </c>
      <c r="R15" s="72">
        <f>[13]SopäInt!R15</f>
        <v>0</v>
      </c>
      <c r="S15" s="72">
        <f>[13]SopäInt!S15</f>
        <v>0</v>
      </c>
      <c r="T15" s="72">
        <f>[13]SopäInt!T15</f>
        <v>0</v>
      </c>
      <c r="U15" s="72">
        <f>[13]SopäInt!U15</f>
        <v>0</v>
      </c>
      <c r="V15" s="72">
        <f>[13]SopäInt!V15</f>
        <v>0</v>
      </c>
      <c r="W15" s="73">
        <f>[13]SopäInt!W15</f>
        <v>0</v>
      </c>
    </row>
    <row r="16" spans="1:23" s="78" customFormat="1" ht="24.75" customHeight="1">
      <c r="A16" s="77"/>
      <c r="B16" s="155" t="s">
        <v>26</v>
      </c>
      <c r="C16" s="156"/>
      <c r="D16" s="75">
        <f t="shared" si="5"/>
        <v>0</v>
      </c>
      <c r="E16" s="6">
        <f>[13]SopäInt!E16</f>
        <v>0</v>
      </c>
      <c r="F16" s="6">
        <f>[13]SopäInt!F16</f>
        <v>0</v>
      </c>
      <c r="G16" s="6">
        <f>[13]SopäInt!G16</f>
        <v>0</v>
      </c>
      <c r="H16" s="7">
        <f>[13]SopäInt!H16</f>
        <v>0</v>
      </c>
      <c r="I16" s="7">
        <f>[13]SopäInt!I16</f>
        <v>0</v>
      </c>
      <c r="J16" s="6">
        <f>[13]SopäInt!J16</f>
        <v>0</v>
      </c>
      <c r="K16" s="6">
        <f>[13]SopäInt!K16</f>
        <v>0</v>
      </c>
      <c r="L16" s="6">
        <f>[13]SopäInt!L16</f>
        <v>0</v>
      </c>
      <c r="M16" s="90">
        <f>[13]SopäInt!M16</f>
        <v>0</v>
      </c>
      <c r="N16" s="85">
        <f t="shared" si="2"/>
        <v>0</v>
      </c>
      <c r="O16" s="6">
        <f>[13]SopäInt!O16</f>
        <v>0</v>
      </c>
      <c r="P16" s="6">
        <f>[13]SopäInt!P16</f>
        <v>0</v>
      </c>
      <c r="Q16" s="6">
        <f>[13]SopäInt!Q16</f>
        <v>0</v>
      </c>
      <c r="R16" s="6">
        <f>[13]SopäInt!R16</f>
        <v>0</v>
      </c>
      <c r="S16" s="6">
        <f>[13]SopäInt!S16</f>
        <v>0</v>
      </c>
      <c r="T16" s="6">
        <f>[13]SopäInt!T16</f>
        <v>0</v>
      </c>
      <c r="U16" s="6">
        <f>[13]SopäInt!U16</f>
        <v>0</v>
      </c>
      <c r="V16" s="6">
        <f>[13]SopäInt!V16</f>
        <v>0</v>
      </c>
      <c r="W16" s="7">
        <f>[13]SopäInt!W16</f>
        <v>0</v>
      </c>
    </row>
    <row r="17" spans="1:23" ht="24.75" customHeight="1">
      <c r="A17" s="74"/>
      <c r="B17" s="145" t="s">
        <v>27</v>
      </c>
      <c r="C17" s="146"/>
      <c r="D17" s="70">
        <f t="shared" si="5"/>
        <v>0</v>
      </c>
      <c r="E17" s="72">
        <f>[13]SopäInt!E17</f>
        <v>0</v>
      </c>
      <c r="F17" s="72">
        <f>[13]SopäInt!F17</f>
        <v>0</v>
      </c>
      <c r="G17" s="72">
        <f>[13]SopäInt!G17</f>
        <v>0</v>
      </c>
      <c r="H17" s="73">
        <f>[13]SopäInt!H17</f>
        <v>0</v>
      </c>
      <c r="I17" s="73">
        <f>[13]SopäInt!I17</f>
        <v>0</v>
      </c>
      <c r="J17" s="72">
        <f>[13]SopäInt!J17</f>
        <v>0</v>
      </c>
      <c r="K17" s="72">
        <f>[13]SopäInt!K17</f>
        <v>0</v>
      </c>
      <c r="L17" s="72">
        <f>[13]SopäInt!L17</f>
        <v>0</v>
      </c>
      <c r="M17" s="91">
        <f>[13]SopäInt!M17</f>
        <v>0</v>
      </c>
      <c r="N17" s="86">
        <f t="shared" si="2"/>
        <v>0</v>
      </c>
      <c r="O17" s="72">
        <f>[13]SopäInt!O17</f>
        <v>0</v>
      </c>
      <c r="P17" s="72">
        <f>[13]SopäInt!P17</f>
        <v>0</v>
      </c>
      <c r="Q17" s="72">
        <f>[13]SopäInt!Q17</f>
        <v>0</v>
      </c>
      <c r="R17" s="72">
        <f>[13]SopäInt!R17</f>
        <v>0</v>
      </c>
      <c r="S17" s="72">
        <f>[13]SopäInt!S17</f>
        <v>0</v>
      </c>
      <c r="T17" s="72">
        <f>[13]SopäInt!T17</f>
        <v>0</v>
      </c>
      <c r="U17" s="72">
        <f>[13]SopäInt!U17</f>
        <v>0</v>
      </c>
      <c r="V17" s="72">
        <f>[13]SopäInt!V17</f>
        <v>0</v>
      </c>
      <c r="W17" s="72">
        <f>[13]SopäInt!W17</f>
        <v>0</v>
      </c>
    </row>
    <row r="18" spans="1:23" s="78" customFormat="1" ht="24.75" customHeight="1">
      <c r="A18" s="76"/>
      <c r="B18" s="147" t="s">
        <v>28</v>
      </c>
      <c r="C18" s="148"/>
      <c r="D18" s="75">
        <f t="shared" si="5"/>
        <v>0</v>
      </c>
      <c r="E18" s="6">
        <f>[13]SopäInt!E18</f>
        <v>0</v>
      </c>
      <c r="F18" s="6">
        <f>[13]SopäInt!F18</f>
        <v>0</v>
      </c>
      <c r="G18" s="6">
        <f>[13]SopäInt!G18</f>
        <v>0</v>
      </c>
      <c r="H18" s="7">
        <f>[13]SopäInt!H18</f>
        <v>0</v>
      </c>
      <c r="I18" s="7">
        <f>[13]SopäInt!I18</f>
        <v>0</v>
      </c>
      <c r="J18" s="6">
        <f>[13]SopäInt!J18</f>
        <v>0</v>
      </c>
      <c r="K18" s="6">
        <f>[13]SopäInt!K18</f>
        <v>0</v>
      </c>
      <c r="L18" s="6">
        <f>[13]SopäInt!L18</f>
        <v>0</v>
      </c>
      <c r="M18" s="90">
        <f>[13]SopäInt!M18</f>
        <v>0</v>
      </c>
      <c r="N18" s="85">
        <f t="shared" si="2"/>
        <v>0</v>
      </c>
      <c r="O18" s="6">
        <f>[13]SopäInt!O18</f>
        <v>0</v>
      </c>
      <c r="P18" s="6">
        <f>[13]SopäInt!P18</f>
        <v>0</v>
      </c>
      <c r="Q18" s="6">
        <f>[13]SopäInt!Q18</f>
        <v>0</v>
      </c>
      <c r="R18" s="6">
        <f>[13]SopäInt!R18</f>
        <v>0</v>
      </c>
      <c r="S18" s="6">
        <f>[13]SopäInt!S18</f>
        <v>0</v>
      </c>
      <c r="T18" s="6">
        <f>[13]SopäInt!T18</f>
        <v>0</v>
      </c>
      <c r="U18" s="6">
        <f>[13]SopäInt!U18</f>
        <v>0</v>
      </c>
      <c r="V18" s="6">
        <f>[13]SopäInt!V18</f>
        <v>0</v>
      </c>
      <c r="W18" s="6">
        <f>[13]SopäInt!W18</f>
        <v>0</v>
      </c>
    </row>
    <row r="19" spans="1:23" ht="24.75" customHeight="1">
      <c r="A19" s="149" t="s">
        <v>104</v>
      </c>
      <c r="B19" s="150"/>
      <c r="C19" s="151"/>
      <c r="D19" s="101">
        <f t="shared" si="5"/>
        <v>0</v>
      </c>
      <c r="E19" s="102">
        <f>[13]SopäInt!E19</f>
        <v>0</v>
      </c>
      <c r="F19" s="103">
        <f>[13]SopäInt!F19</f>
        <v>0</v>
      </c>
      <c r="G19" s="102">
        <f>[13]SopäInt!G19</f>
        <v>0</v>
      </c>
      <c r="H19" s="102">
        <f>[13]SopäInt!H19</f>
        <v>0</v>
      </c>
      <c r="I19" s="102">
        <f>[13]SopäInt!I19</f>
        <v>0</v>
      </c>
      <c r="J19" s="102">
        <f>[13]SopäInt!J19</f>
        <v>0</v>
      </c>
      <c r="K19" s="102">
        <f>[13]SopäInt!K19</f>
        <v>0</v>
      </c>
      <c r="L19" s="102">
        <f>[13]SopäInt!L19</f>
        <v>0</v>
      </c>
      <c r="M19" s="104">
        <f>[13]SopäInt!M19</f>
        <v>0</v>
      </c>
      <c r="N19" s="105">
        <f t="shared" si="2"/>
        <v>0</v>
      </c>
      <c r="O19" s="102">
        <f>[13]SopäInt!O19</f>
        <v>0</v>
      </c>
      <c r="P19" s="102">
        <f>[13]SopäInt!P19</f>
        <v>0</v>
      </c>
      <c r="Q19" s="102">
        <f>[13]SopäInt!Q19</f>
        <v>0</v>
      </c>
      <c r="R19" s="102">
        <f>[13]SopäInt!R19</f>
        <v>0</v>
      </c>
      <c r="S19" s="102">
        <f>[13]SopäInt!S19</f>
        <v>0</v>
      </c>
      <c r="T19" s="102">
        <f>[13]SopäInt!T19</f>
        <v>0</v>
      </c>
      <c r="U19" s="102">
        <f>[13]SopäInt!U19</f>
        <v>0</v>
      </c>
      <c r="V19" s="102">
        <f>[13]SopäInt!V19</f>
        <v>0</v>
      </c>
      <c r="W19" s="102">
        <f>[13]SopäInt!W19</f>
        <v>0</v>
      </c>
    </row>
    <row r="20" spans="1:23" ht="35.25" customHeight="1">
      <c r="A20" s="8"/>
      <c r="B20" s="8"/>
      <c r="C20" s="8"/>
      <c r="D20" s="8"/>
      <c r="E20" s="8"/>
      <c r="F20" s="8"/>
    </row>
    <row r="21" spans="1:23" ht="14.25" customHeight="1">
      <c r="A21" s="8"/>
      <c r="B21" s="8"/>
      <c r="C21" s="8"/>
      <c r="D21" s="8"/>
      <c r="E21" s="8"/>
      <c r="F21" s="8"/>
    </row>
    <row r="22" spans="1:23" ht="14.25" customHeight="1"/>
    <row r="23" spans="1:23" ht="14.25" customHeight="1"/>
    <row r="24" spans="1:23" ht="14.25" customHeight="1"/>
    <row r="25" spans="1:23" ht="14.25" customHeight="1"/>
    <row r="26" spans="1:23" ht="14.25" customHeight="1"/>
    <row r="27" spans="1:23" ht="14.25" customHeight="1"/>
    <row r="28" spans="1:23" ht="14.25" customHeight="1"/>
    <row r="29" spans="1:23" ht="14.25" customHeight="1"/>
    <row r="30" spans="1:23" ht="14.25" customHeight="1"/>
    <row r="31" spans="1:23" ht="14.25" customHeight="1"/>
    <row r="32" spans="1:2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9" customHeight="1"/>
    <row r="49" ht="33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9" customHeight="1"/>
    <row r="76" ht="30" customHeight="1"/>
    <row r="92" spans="1:6">
      <c r="A92" s="9"/>
      <c r="B92" s="9"/>
      <c r="C92" s="9"/>
      <c r="D92" s="9"/>
      <c r="E92" s="9"/>
      <c r="F92" s="9"/>
    </row>
    <row r="93" spans="1:6">
      <c r="A93" s="9"/>
      <c r="B93" s="9"/>
      <c r="C93" s="9"/>
      <c r="D93" s="9"/>
      <c r="E93" s="9"/>
      <c r="F93" s="9"/>
    </row>
    <row r="94" spans="1:6">
      <c r="A94" s="9"/>
      <c r="B94" s="9"/>
      <c r="C94" s="9"/>
      <c r="D94" s="9"/>
      <c r="E94" s="9"/>
      <c r="F94" s="9"/>
    </row>
  </sheetData>
  <sheetProtection formatCells="0" formatColumns="0" formatRows="0"/>
  <mergeCells count="22">
    <mergeCell ref="A4:C6"/>
    <mergeCell ref="D4:M5"/>
    <mergeCell ref="N4:W4"/>
    <mergeCell ref="N5:W5"/>
    <mergeCell ref="A1:C1"/>
    <mergeCell ref="D1:M3"/>
    <mergeCell ref="N1:W3"/>
    <mergeCell ref="A2:B2"/>
    <mergeCell ref="A3:B3"/>
    <mergeCell ref="B17:C17"/>
    <mergeCell ref="B18:C18"/>
    <mergeCell ref="A19:C19"/>
    <mergeCell ref="A7:C7"/>
    <mergeCell ref="A9:C9"/>
    <mergeCell ref="B10:C10"/>
    <mergeCell ref="B11:C11"/>
    <mergeCell ref="B12:C12"/>
    <mergeCell ref="A8:C8"/>
    <mergeCell ref="B13:C13"/>
    <mergeCell ref="B14:C14"/>
    <mergeCell ref="B15:C15"/>
    <mergeCell ref="B16:C16"/>
  </mergeCells>
  <printOptions horizontalCentered="1" verticalCentered="1" headings="1"/>
  <pageMargins left="0.70866141732283472" right="0.6692913385826772" top="0.78740157480314965" bottom="0.78740157480314965" header="0.51181102362204722" footer="0.51181102362204722"/>
  <pageSetup paperSize="9" scale="80" pageOrder="overThenDown" orientation="landscape" r:id="rId1"/>
  <headerFooter alignWithMargins="0">
    <oddHeader>&amp;R&amp;"Arial,Standard"Seite &amp;P</oddHeader>
    <oddFooter>&amp;C&amp;"Arial,Standard"&amp;F&amp;R&amp;"Arial,Standard"Blatt "&amp;A"</oddFooter>
  </headerFooter>
  <colBreaks count="1" manualBreakCount="1">
    <brk id="13" max="1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6"/>
  <dimension ref="A1:W94"/>
  <sheetViews>
    <sheetView zoomScale="110" zoomScaleNormal="110" zoomScaleSheetLayoutView="80" workbookViewId="0">
      <pane xSplit="3" ySplit="6" topLeftCell="D7" activePane="bottomRight" state="frozen"/>
      <selection activeCell="L2" sqref="L2"/>
      <selection pane="topRight" activeCell="L2" sqref="L2"/>
      <selection pane="bottomLeft" activeCell="L2" sqref="L2"/>
      <selection pane="bottomRight" activeCell="L2" sqref="L2"/>
    </sheetView>
  </sheetViews>
  <sheetFormatPr baseColWidth="10" defaultColWidth="12" defaultRowHeight="12.75"/>
  <cols>
    <col min="1" max="1" width="2.33203125" style="1" customWidth="1"/>
    <col min="2" max="3" width="13.83203125" style="1" customWidth="1"/>
    <col min="4" max="23" width="11.33203125" style="1" customWidth="1"/>
    <col min="24" max="16384" width="12" style="1"/>
  </cols>
  <sheetData>
    <row r="1" spans="1:23" ht="30" customHeight="1">
      <c r="A1" s="180" t="s">
        <v>0</v>
      </c>
      <c r="B1" s="181"/>
      <c r="C1" s="182"/>
      <c r="D1" s="171"/>
      <c r="E1" s="183"/>
      <c r="F1" s="183"/>
      <c r="G1" s="183"/>
      <c r="H1" s="183"/>
      <c r="I1" s="183"/>
      <c r="J1" s="183"/>
      <c r="K1" s="183"/>
      <c r="L1" s="183"/>
      <c r="M1" s="184"/>
      <c r="N1" s="183"/>
      <c r="O1" s="183"/>
      <c r="P1" s="183"/>
      <c r="Q1" s="183"/>
      <c r="R1" s="183"/>
      <c r="S1" s="183"/>
      <c r="T1" s="183"/>
      <c r="U1" s="183"/>
      <c r="V1" s="183"/>
      <c r="W1" s="191"/>
    </row>
    <row r="2" spans="1:23" ht="16.5" customHeight="1">
      <c r="A2" s="195" t="s">
        <v>1</v>
      </c>
      <c r="B2" s="196"/>
      <c r="C2" s="92" t="str">
        <f>[14]SKL!C2</f>
        <v>2017/18</v>
      </c>
      <c r="D2" s="185"/>
      <c r="E2" s="186"/>
      <c r="F2" s="186"/>
      <c r="G2" s="186"/>
      <c r="H2" s="186"/>
      <c r="I2" s="186"/>
      <c r="J2" s="186"/>
      <c r="K2" s="186"/>
      <c r="L2" s="186"/>
      <c r="M2" s="187"/>
      <c r="N2" s="192"/>
      <c r="O2" s="186"/>
      <c r="P2" s="186"/>
      <c r="Q2" s="186"/>
      <c r="R2" s="186"/>
      <c r="S2" s="186"/>
      <c r="T2" s="186"/>
      <c r="U2" s="186"/>
      <c r="V2" s="186"/>
      <c r="W2" s="193"/>
    </row>
    <row r="3" spans="1:23" ht="16.5" customHeight="1">
      <c r="A3" s="197" t="s">
        <v>2</v>
      </c>
      <c r="B3" s="198"/>
      <c r="C3" s="92" t="s">
        <v>42</v>
      </c>
      <c r="D3" s="188"/>
      <c r="E3" s="189"/>
      <c r="F3" s="189"/>
      <c r="G3" s="189"/>
      <c r="H3" s="189"/>
      <c r="I3" s="189"/>
      <c r="J3" s="189"/>
      <c r="K3" s="189"/>
      <c r="L3" s="189"/>
      <c r="M3" s="190"/>
      <c r="N3" s="189"/>
      <c r="O3" s="189"/>
      <c r="P3" s="189"/>
      <c r="Q3" s="189"/>
      <c r="R3" s="189"/>
      <c r="S3" s="189"/>
      <c r="T3" s="189"/>
      <c r="U3" s="189"/>
      <c r="V3" s="189"/>
      <c r="W3" s="194"/>
    </row>
    <row r="4" spans="1:23" ht="21" customHeight="1">
      <c r="A4" s="162" t="s">
        <v>3</v>
      </c>
      <c r="B4" s="163"/>
      <c r="C4" s="164"/>
      <c r="D4" s="171" t="s">
        <v>4</v>
      </c>
      <c r="E4" s="172"/>
      <c r="F4" s="173"/>
      <c r="G4" s="173"/>
      <c r="H4" s="173"/>
      <c r="I4" s="173"/>
      <c r="J4" s="173"/>
      <c r="K4" s="173"/>
      <c r="L4" s="173"/>
      <c r="M4" s="174"/>
      <c r="N4" s="178" t="s">
        <v>5</v>
      </c>
      <c r="O4" s="178"/>
      <c r="P4" s="178"/>
      <c r="Q4" s="178"/>
      <c r="R4" s="178"/>
      <c r="S4" s="178"/>
      <c r="T4" s="178"/>
      <c r="U4" s="178"/>
      <c r="V4" s="178"/>
      <c r="W4" s="179"/>
    </row>
    <row r="5" spans="1:23" ht="20.25" customHeight="1">
      <c r="A5" s="165"/>
      <c r="B5" s="166"/>
      <c r="C5" s="167"/>
      <c r="D5" s="175"/>
      <c r="E5" s="176"/>
      <c r="F5" s="176"/>
      <c r="G5" s="176"/>
      <c r="H5" s="176"/>
      <c r="I5" s="176"/>
      <c r="J5" s="176"/>
      <c r="K5" s="176"/>
      <c r="L5" s="176"/>
      <c r="M5" s="177"/>
      <c r="N5" s="169" t="s">
        <v>6</v>
      </c>
      <c r="O5" s="176"/>
      <c r="P5" s="169"/>
      <c r="Q5" s="169"/>
      <c r="R5" s="169"/>
      <c r="S5" s="169"/>
      <c r="T5" s="169"/>
      <c r="U5" s="169"/>
      <c r="V5" s="169"/>
      <c r="W5" s="170"/>
    </row>
    <row r="6" spans="1:23" ht="60" customHeight="1">
      <c r="A6" s="168"/>
      <c r="B6" s="169"/>
      <c r="C6" s="170"/>
      <c r="D6" s="2" t="s">
        <v>7</v>
      </c>
      <c r="E6" s="3" t="s">
        <v>8</v>
      </c>
      <c r="F6" s="3" t="s">
        <v>9</v>
      </c>
      <c r="G6" s="4" t="s">
        <v>10</v>
      </c>
      <c r="H6" s="3" t="s">
        <v>11</v>
      </c>
      <c r="I6" s="4" t="s">
        <v>12</v>
      </c>
      <c r="J6" s="3" t="s">
        <v>13</v>
      </c>
      <c r="K6" s="4" t="s">
        <v>14</v>
      </c>
      <c r="L6" s="3" t="s">
        <v>15</v>
      </c>
      <c r="M6" s="87" t="s">
        <v>16</v>
      </c>
      <c r="N6" s="11" t="s">
        <v>7</v>
      </c>
      <c r="O6" s="3" t="s">
        <v>8</v>
      </c>
      <c r="P6" s="3" t="s">
        <v>9</v>
      </c>
      <c r="Q6" s="4" t="s">
        <v>10</v>
      </c>
      <c r="R6" s="3" t="s">
        <v>11</v>
      </c>
      <c r="S6" s="4" t="s">
        <v>12</v>
      </c>
      <c r="T6" s="3" t="s">
        <v>13</v>
      </c>
      <c r="U6" s="4" t="s">
        <v>14</v>
      </c>
      <c r="V6" s="3" t="s">
        <v>15</v>
      </c>
      <c r="W6" s="5" t="s">
        <v>16</v>
      </c>
    </row>
    <row r="7" spans="1:23" ht="33" customHeight="1" thickBot="1">
      <c r="A7" s="152" t="s">
        <v>17</v>
      </c>
      <c r="B7" s="153"/>
      <c r="C7" s="154"/>
      <c r="D7" s="79">
        <f>SUM(E7:M7)</f>
        <v>9415</v>
      </c>
      <c r="E7" s="34">
        <f>SUM(E8,E9,E19)</f>
        <v>0</v>
      </c>
      <c r="F7" s="34">
        <f t="shared" ref="F7:M7" si="0">SUM(F8,F9,F19)</f>
        <v>4490</v>
      </c>
      <c r="G7" s="34">
        <f t="shared" si="0"/>
        <v>0</v>
      </c>
      <c r="H7" s="34">
        <f t="shared" si="0"/>
        <v>0</v>
      </c>
      <c r="I7" s="34">
        <f t="shared" si="0"/>
        <v>3931</v>
      </c>
      <c r="J7" s="34">
        <f t="shared" si="0"/>
        <v>0</v>
      </c>
      <c r="K7" s="34">
        <f t="shared" si="0"/>
        <v>893</v>
      </c>
      <c r="L7" s="34">
        <f t="shared" si="0"/>
        <v>0</v>
      </c>
      <c r="M7" s="88">
        <f t="shared" si="0"/>
        <v>101</v>
      </c>
      <c r="N7" s="34">
        <f>SUM(O7:W7)</f>
        <v>690</v>
      </c>
      <c r="O7" s="34">
        <f>SUM(O8,O9,O19)</f>
        <v>0</v>
      </c>
      <c r="P7" s="34">
        <f t="shared" ref="P7:W7" si="1">SUM(P8,P9,P19)</f>
        <v>413</v>
      </c>
      <c r="Q7" s="34">
        <f t="shared" si="1"/>
        <v>0</v>
      </c>
      <c r="R7" s="34">
        <f t="shared" si="1"/>
        <v>0</v>
      </c>
      <c r="S7" s="34">
        <f t="shared" si="1"/>
        <v>229</v>
      </c>
      <c r="T7" s="34">
        <f t="shared" si="1"/>
        <v>0</v>
      </c>
      <c r="U7" s="34">
        <f t="shared" si="1"/>
        <v>45</v>
      </c>
      <c r="V7" s="34">
        <f t="shared" si="1"/>
        <v>0</v>
      </c>
      <c r="W7" s="34">
        <f t="shared" si="1"/>
        <v>3</v>
      </c>
    </row>
    <row r="8" spans="1:23" ht="24.75" customHeight="1" thickTop="1">
      <c r="A8" s="158" t="s">
        <v>18</v>
      </c>
      <c r="B8" s="159"/>
      <c r="C8" s="160"/>
      <c r="D8" s="80">
        <f>SUM(E8:M8)</f>
        <v>641</v>
      </c>
      <c r="E8" s="81">
        <f>[14]SopäInt!E8</f>
        <v>0</v>
      </c>
      <c r="F8" s="81">
        <f>[14]SopäInt!F8</f>
        <v>422</v>
      </c>
      <c r="G8" s="81">
        <f>[14]SopäInt!G8</f>
        <v>0</v>
      </c>
      <c r="H8" s="82">
        <f>[14]SopäInt!H8</f>
        <v>0</v>
      </c>
      <c r="I8" s="82">
        <f>[14]SopäInt!I8</f>
        <v>191</v>
      </c>
      <c r="J8" s="81">
        <f>[14]SopäInt!J8</f>
        <v>0</v>
      </c>
      <c r="K8" s="81">
        <f>[14]SopäInt!K8</f>
        <v>0</v>
      </c>
      <c r="L8" s="81">
        <f>[14]SopäInt!L8</f>
        <v>0</v>
      </c>
      <c r="M8" s="89">
        <f>[14]SopäInt!M8</f>
        <v>28</v>
      </c>
      <c r="N8" s="84">
        <f t="shared" ref="N8:N19" si="2">SUM(O8:W8)</f>
        <v>37</v>
      </c>
      <c r="O8" s="81">
        <f>[14]SopäInt!O8</f>
        <v>0</v>
      </c>
      <c r="P8" s="81">
        <f>[14]SopäInt!P8</f>
        <v>30</v>
      </c>
      <c r="Q8" s="81">
        <f>[14]SopäInt!Q8</f>
        <v>0</v>
      </c>
      <c r="R8" s="81">
        <f>[14]SopäInt!R8</f>
        <v>0</v>
      </c>
      <c r="S8" s="81">
        <f>[14]SopäInt!S8</f>
        <v>7</v>
      </c>
      <c r="T8" s="81">
        <f>[14]SopäInt!T8</f>
        <v>0</v>
      </c>
      <c r="U8" s="81">
        <f>[14]SopäInt!U8</f>
        <v>0</v>
      </c>
      <c r="V8" s="81">
        <f>[14]SopäInt!V8</f>
        <v>0</v>
      </c>
      <c r="W8" s="81">
        <f>[14]SopäInt!W8</f>
        <v>0</v>
      </c>
    </row>
    <row r="9" spans="1:23" ht="24.75" customHeight="1">
      <c r="A9" s="149" t="s">
        <v>19</v>
      </c>
      <c r="B9" s="150"/>
      <c r="C9" s="151"/>
      <c r="D9" s="83">
        <f>SUM(E9:M9)</f>
        <v>8774</v>
      </c>
      <c r="E9" s="44">
        <f>SUM(E10:E18)</f>
        <v>0</v>
      </c>
      <c r="F9" s="44">
        <f t="shared" ref="F9:M9" si="3">SUM(F10:F18)</f>
        <v>4068</v>
      </c>
      <c r="G9" s="44">
        <f t="shared" si="3"/>
        <v>0</v>
      </c>
      <c r="H9" s="44">
        <f t="shared" si="3"/>
        <v>0</v>
      </c>
      <c r="I9" s="44">
        <f t="shared" si="3"/>
        <v>3740</v>
      </c>
      <c r="J9" s="44">
        <f t="shared" si="3"/>
        <v>0</v>
      </c>
      <c r="K9" s="44">
        <f t="shared" si="3"/>
        <v>893</v>
      </c>
      <c r="L9" s="44">
        <f t="shared" si="3"/>
        <v>0</v>
      </c>
      <c r="M9" s="44">
        <f t="shared" si="3"/>
        <v>73</v>
      </c>
      <c r="N9" s="44">
        <f t="shared" si="2"/>
        <v>653</v>
      </c>
      <c r="O9" s="44">
        <f>SUM(O10:O18)</f>
        <v>0</v>
      </c>
      <c r="P9" s="44">
        <f t="shared" ref="P9:W9" si="4">SUM(P10:P18)</f>
        <v>383</v>
      </c>
      <c r="Q9" s="44">
        <f t="shared" si="4"/>
        <v>0</v>
      </c>
      <c r="R9" s="44">
        <f t="shared" si="4"/>
        <v>0</v>
      </c>
      <c r="S9" s="44">
        <f t="shared" si="4"/>
        <v>222</v>
      </c>
      <c r="T9" s="44">
        <f t="shared" si="4"/>
        <v>0</v>
      </c>
      <c r="U9" s="44">
        <f t="shared" si="4"/>
        <v>45</v>
      </c>
      <c r="V9" s="44">
        <f t="shared" si="4"/>
        <v>0</v>
      </c>
      <c r="W9" s="44">
        <f t="shared" si="4"/>
        <v>3</v>
      </c>
    </row>
    <row r="10" spans="1:23" ht="24.75" customHeight="1">
      <c r="A10" s="76"/>
      <c r="B10" s="155" t="s">
        <v>20</v>
      </c>
      <c r="C10" s="156"/>
      <c r="D10" s="75">
        <f t="shared" ref="D10:D19" si="5">SUM(E10:M10)</f>
        <v>138</v>
      </c>
      <c r="E10" s="6">
        <f>[14]SopäInt!E10</f>
        <v>0</v>
      </c>
      <c r="F10" s="6">
        <f>[14]SopäInt!F10</f>
        <v>53</v>
      </c>
      <c r="G10" s="6">
        <f>[14]SopäInt!G10</f>
        <v>0</v>
      </c>
      <c r="H10" s="7">
        <f>[14]SopäInt!H10</f>
        <v>0</v>
      </c>
      <c r="I10" s="7">
        <f>[14]SopäInt!I10</f>
        <v>42</v>
      </c>
      <c r="J10" s="6">
        <f>[14]SopäInt!J10</f>
        <v>0</v>
      </c>
      <c r="K10" s="6">
        <f>[14]SopäInt!K10</f>
        <v>42</v>
      </c>
      <c r="L10" s="6">
        <f>[14]SopäInt!L10</f>
        <v>0</v>
      </c>
      <c r="M10" s="90">
        <f>[14]SopäInt!M10</f>
        <v>1</v>
      </c>
      <c r="N10" s="85">
        <f t="shared" si="2"/>
        <v>6</v>
      </c>
      <c r="O10" s="6">
        <f>[14]SopäInt!O10</f>
        <v>0</v>
      </c>
      <c r="P10" s="6">
        <f>[14]SopäInt!P10</f>
        <v>3</v>
      </c>
      <c r="Q10" s="6">
        <f>[14]SopäInt!Q10</f>
        <v>0</v>
      </c>
      <c r="R10" s="6">
        <f>[14]SopäInt!R10</f>
        <v>0</v>
      </c>
      <c r="S10" s="6">
        <f>[14]SopäInt!S10</f>
        <v>1</v>
      </c>
      <c r="T10" s="6">
        <f>[14]SopäInt!T10</f>
        <v>0</v>
      </c>
      <c r="U10" s="6">
        <f>[14]SopäInt!U10</f>
        <v>2</v>
      </c>
      <c r="V10" s="6">
        <f>[14]SopäInt!V10</f>
        <v>0</v>
      </c>
      <c r="W10" s="111">
        <f>[14]SopäInt!W10</f>
        <v>0</v>
      </c>
    </row>
    <row r="11" spans="1:23" ht="24.75" customHeight="1">
      <c r="A11" s="71"/>
      <c r="B11" s="157" t="s">
        <v>21</v>
      </c>
      <c r="C11" s="146"/>
      <c r="D11" s="70">
        <f t="shared" si="5"/>
        <v>513</v>
      </c>
      <c r="E11" s="72">
        <f>[14]SopäInt!E11</f>
        <v>0</v>
      </c>
      <c r="F11" s="72">
        <f>[14]SopäInt!F11</f>
        <v>171</v>
      </c>
      <c r="G11" s="72">
        <f>[14]SopäInt!G11</f>
        <v>0</v>
      </c>
      <c r="H11" s="73">
        <f>[14]SopäInt!H11</f>
        <v>0</v>
      </c>
      <c r="I11" s="73">
        <f>[14]SopäInt!I11</f>
        <v>226</v>
      </c>
      <c r="J11" s="72">
        <f>[14]SopäInt!J11</f>
        <v>0</v>
      </c>
      <c r="K11" s="72">
        <f>[14]SopäInt!K11</f>
        <v>109</v>
      </c>
      <c r="L11" s="72">
        <f>[14]SopäInt!L11</f>
        <v>0</v>
      </c>
      <c r="M11" s="91">
        <f>[14]SopäInt!M11</f>
        <v>7</v>
      </c>
      <c r="N11" s="86">
        <f t="shared" si="2"/>
        <v>18</v>
      </c>
      <c r="O11" s="72">
        <f>[14]SopäInt!O11</f>
        <v>0</v>
      </c>
      <c r="P11" s="72">
        <f>[14]SopäInt!P11</f>
        <v>5</v>
      </c>
      <c r="Q11" s="72">
        <f>[14]SopäInt!Q11</f>
        <v>0</v>
      </c>
      <c r="R11" s="72">
        <f>[14]SopäInt!R11</f>
        <v>0</v>
      </c>
      <c r="S11" s="72">
        <f>[14]SopäInt!S11</f>
        <v>9</v>
      </c>
      <c r="T11" s="72">
        <f>[14]SopäInt!T11</f>
        <v>0</v>
      </c>
      <c r="U11" s="72">
        <f>[14]SopäInt!U11</f>
        <v>4</v>
      </c>
      <c r="V11" s="72">
        <f>[14]SopäInt!V11</f>
        <v>0</v>
      </c>
      <c r="W11" s="73">
        <f>[14]SopäInt!W11</f>
        <v>0</v>
      </c>
    </row>
    <row r="12" spans="1:23" ht="24.75" customHeight="1">
      <c r="A12" s="77"/>
      <c r="B12" s="155" t="s">
        <v>22</v>
      </c>
      <c r="C12" s="156"/>
      <c r="D12" s="75">
        <f t="shared" si="5"/>
        <v>2650</v>
      </c>
      <c r="E12" s="6">
        <f>[14]SopäInt!E12</f>
        <v>0</v>
      </c>
      <c r="F12" s="6">
        <f>[14]SopäInt!F12</f>
        <v>1890</v>
      </c>
      <c r="G12" s="6">
        <f>[14]SopäInt!G12</f>
        <v>0</v>
      </c>
      <c r="H12" s="7">
        <f>[14]SopäInt!H12</f>
        <v>0</v>
      </c>
      <c r="I12" s="7">
        <f>[14]SopäInt!I12</f>
        <v>694</v>
      </c>
      <c r="J12" s="6">
        <f>[14]SopäInt!J12</f>
        <v>0</v>
      </c>
      <c r="K12" s="6">
        <f>[14]SopäInt!K12</f>
        <v>60</v>
      </c>
      <c r="L12" s="6">
        <f>[14]SopäInt!L12</f>
        <v>0</v>
      </c>
      <c r="M12" s="90">
        <f>[14]SopäInt!M12</f>
        <v>6</v>
      </c>
      <c r="N12" s="85">
        <f t="shared" si="2"/>
        <v>381</v>
      </c>
      <c r="O12" s="6">
        <f>[14]SopäInt!O12</f>
        <v>0</v>
      </c>
      <c r="P12" s="6">
        <f>[14]SopäInt!P12</f>
        <v>275</v>
      </c>
      <c r="Q12" s="6">
        <f>[14]SopäInt!Q12</f>
        <v>0</v>
      </c>
      <c r="R12" s="6">
        <f>[14]SopäInt!R12</f>
        <v>0</v>
      </c>
      <c r="S12" s="6">
        <f>[14]SopäInt!S12</f>
        <v>93</v>
      </c>
      <c r="T12" s="6">
        <f>[14]SopäInt!T12</f>
        <v>0</v>
      </c>
      <c r="U12" s="6">
        <f>[14]SopäInt!U12</f>
        <v>13</v>
      </c>
      <c r="V12" s="6">
        <f>[14]SopäInt!V12</f>
        <v>0</v>
      </c>
      <c r="W12" s="7">
        <f>[14]SopäInt!W12</f>
        <v>0</v>
      </c>
    </row>
    <row r="13" spans="1:23" ht="24.75" customHeight="1">
      <c r="A13" s="74"/>
      <c r="B13" s="145" t="s">
        <v>23</v>
      </c>
      <c r="C13" s="161"/>
      <c r="D13" s="70">
        <f t="shared" si="5"/>
        <v>1237</v>
      </c>
      <c r="E13" s="72">
        <f>[14]SopäInt!E13</f>
        <v>0</v>
      </c>
      <c r="F13" s="72">
        <f>[14]SopäInt!F13</f>
        <v>408</v>
      </c>
      <c r="G13" s="72">
        <f>[14]SopäInt!G13</f>
        <v>0</v>
      </c>
      <c r="H13" s="73">
        <f>[14]SopäInt!H13</f>
        <v>0</v>
      </c>
      <c r="I13" s="73">
        <f>[14]SopäInt!I13</f>
        <v>502</v>
      </c>
      <c r="J13" s="72">
        <f>[14]SopäInt!J13</f>
        <v>0</v>
      </c>
      <c r="K13" s="72">
        <f>[14]SopäInt!K13</f>
        <v>315</v>
      </c>
      <c r="L13" s="72">
        <f>[14]SopäInt!L13</f>
        <v>0</v>
      </c>
      <c r="M13" s="91">
        <f>[14]SopäInt!M13</f>
        <v>12</v>
      </c>
      <c r="N13" s="86">
        <f t="shared" si="2"/>
        <v>46</v>
      </c>
      <c r="O13" s="72">
        <f>[14]SopäInt!O13</f>
        <v>0</v>
      </c>
      <c r="P13" s="72">
        <f>[14]SopäInt!P13</f>
        <v>22</v>
      </c>
      <c r="Q13" s="72">
        <f>[14]SopäInt!Q13</f>
        <v>0</v>
      </c>
      <c r="R13" s="72">
        <f>[14]SopäInt!R13</f>
        <v>0</v>
      </c>
      <c r="S13" s="72">
        <f>[14]SopäInt!S13</f>
        <v>17</v>
      </c>
      <c r="T13" s="72">
        <f>[14]SopäInt!T13</f>
        <v>0</v>
      </c>
      <c r="U13" s="72">
        <f>[14]SopäInt!U13</f>
        <v>6</v>
      </c>
      <c r="V13" s="72">
        <f>[14]SopäInt!V13</f>
        <v>0</v>
      </c>
      <c r="W13" s="73">
        <f>[14]SopäInt!W13</f>
        <v>1</v>
      </c>
    </row>
    <row r="14" spans="1:23" ht="24.75" customHeight="1">
      <c r="A14" s="76"/>
      <c r="B14" s="155" t="s">
        <v>24</v>
      </c>
      <c r="C14" s="156"/>
      <c r="D14" s="75">
        <f t="shared" si="5"/>
        <v>143</v>
      </c>
      <c r="E14" s="6">
        <f>[14]SopäInt!E14</f>
        <v>0</v>
      </c>
      <c r="F14" s="6">
        <f>[14]SopäInt!F14</f>
        <v>78</v>
      </c>
      <c r="G14" s="6">
        <f>[14]SopäInt!G14</f>
        <v>0</v>
      </c>
      <c r="H14" s="7">
        <f>[14]SopäInt!H14</f>
        <v>0</v>
      </c>
      <c r="I14" s="7">
        <f>[14]SopäInt!I14</f>
        <v>43</v>
      </c>
      <c r="J14" s="6">
        <f>[14]SopäInt!J14</f>
        <v>0</v>
      </c>
      <c r="K14" s="6">
        <f>[14]SopäInt!K14</f>
        <v>5</v>
      </c>
      <c r="L14" s="6">
        <f>[14]SopäInt!L14</f>
        <v>0</v>
      </c>
      <c r="M14" s="90">
        <f>[14]SopäInt!M14</f>
        <v>17</v>
      </c>
      <c r="N14" s="85">
        <f t="shared" si="2"/>
        <v>9</v>
      </c>
      <c r="O14" s="6">
        <f>[14]SopäInt!O14</f>
        <v>0</v>
      </c>
      <c r="P14" s="6">
        <f>[14]SopäInt!P14</f>
        <v>3</v>
      </c>
      <c r="Q14" s="6">
        <f>[14]SopäInt!Q14</f>
        <v>0</v>
      </c>
      <c r="R14" s="6">
        <f>[14]SopäInt!R14</f>
        <v>0</v>
      </c>
      <c r="S14" s="6">
        <f>[14]SopäInt!S14</f>
        <v>2</v>
      </c>
      <c r="T14" s="6">
        <f>[14]SopäInt!T14</f>
        <v>0</v>
      </c>
      <c r="U14" s="6">
        <f>[14]SopäInt!U14</f>
        <v>2</v>
      </c>
      <c r="V14" s="6">
        <f>[14]SopäInt!V14</f>
        <v>0</v>
      </c>
      <c r="W14" s="7">
        <f>[14]SopäInt!W14</f>
        <v>2</v>
      </c>
    </row>
    <row r="15" spans="1:23" ht="24.75" customHeight="1">
      <c r="A15" s="71"/>
      <c r="B15" s="145" t="s">
        <v>25</v>
      </c>
      <c r="C15" s="146"/>
      <c r="D15" s="70">
        <f t="shared" si="5"/>
        <v>4093</v>
      </c>
      <c r="E15" s="72">
        <f>[14]SopäInt!E15</f>
        <v>0</v>
      </c>
      <c r="F15" s="72">
        <f>[14]SopäInt!F15</f>
        <v>1468</v>
      </c>
      <c r="G15" s="72">
        <f>[14]SopäInt!G15</f>
        <v>0</v>
      </c>
      <c r="H15" s="73">
        <f>[14]SopäInt!H15</f>
        <v>0</v>
      </c>
      <c r="I15" s="73">
        <f>[14]SopäInt!I15</f>
        <v>2233</v>
      </c>
      <c r="J15" s="72">
        <f>[14]SopäInt!J15</f>
        <v>0</v>
      </c>
      <c r="K15" s="72">
        <f>[14]SopäInt!K15</f>
        <v>362</v>
      </c>
      <c r="L15" s="72">
        <f>[14]SopäInt!L15</f>
        <v>0</v>
      </c>
      <c r="M15" s="91">
        <f>[14]SopäInt!M15</f>
        <v>30</v>
      </c>
      <c r="N15" s="86">
        <f t="shared" si="2"/>
        <v>193</v>
      </c>
      <c r="O15" s="72">
        <f>[14]SopäInt!O15</f>
        <v>0</v>
      </c>
      <c r="P15" s="72">
        <f>[14]SopäInt!P15</f>
        <v>75</v>
      </c>
      <c r="Q15" s="72">
        <f>[14]SopäInt!Q15</f>
        <v>0</v>
      </c>
      <c r="R15" s="72">
        <f>[14]SopäInt!R15</f>
        <v>0</v>
      </c>
      <c r="S15" s="72">
        <f>[14]SopäInt!S15</f>
        <v>100</v>
      </c>
      <c r="T15" s="72">
        <f>[14]SopäInt!T15</f>
        <v>0</v>
      </c>
      <c r="U15" s="72">
        <f>[14]SopäInt!U15</f>
        <v>18</v>
      </c>
      <c r="V15" s="72">
        <f>[14]SopäInt!V15</f>
        <v>0</v>
      </c>
      <c r="W15" s="73">
        <f>[14]SopäInt!W15</f>
        <v>0</v>
      </c>
    </row>
    <row r="16" spans="1:23" s="78" customFormat="1" ht="24.75" customHeight="1">
      <c r="A16" s="77"/>
      <c r="B16" s="155" t="s">
        <v>26</v>
      </c>
      <c r="C16" s="156"/>
      <c r="D16" s="75">
        <f t="shared" si="5"/>
        <v>0</v>
      </c>
      <c r="E16" s="6">
        <f>[14]SopäInt!E16</f>
        <v>0</v>
      </c>
      <c r="F16" s="6">
        <f>[14]SopäInt!F16</f>
        <v>0</v>
      </c>
      <c r="G16" s="6">
        <f>[14]SopäInt!G16</f>
        <v>0</v>
      </c>
      <c r="H16" s="7">
        <f>[14]SopäInt!H16</f>
        <v>0</v>
      </c>
      <c r="I16" s="7">
        <f>[14]SopäInt!I16</f>
        <v>0</v>
      </c>
      <c r="J16" s="6">
        <f>[14]SopäInt!J16</f>
        <v>0</v>
      </c>
      <c r="K16" s="6">
        <f>[14]SopäInt!K16</f>
        <v>0</v>
      </c>
      <c r="L16" s="6">
        <f>[14]SopäInt!L16</f>
        <v>0</v>
      </c>
      <c r="M16" s="90">
        <f>[14]SopäInt!M16</f>
        <v>0</v>
      </c>
      <c r="N16" s="85">
        <f t="shared" si="2"/>
        <v>0</v>
      </c>
      <c r="O16" s="6">
        <f>[14]SopäInt!O16</f>
        <v>0</v>
      </c>
      <c r="P16" s="6">
        <f>[14]SopäInt!P16</f>
        <v>0</v>
      </c>
      <c r="Q16" s="6">
        <f>[14]SopäInt!Q16</f>
        <v>0</v>
      </c>
      <c r="R16" s="6">
        <f>[14]SopäInt!R16</f>
        <v>0</v>
      </c>
      <c r="S16" s="6">
        <f>[14]SopäInt!S16</f>
        <v>0</v>
      </c>
      <c r="T16" s="6">
        <f>[14]SopäInt!T16</f>
        <v>0</v>
      </c>
      <c r="U16" s="6">
        <f>[14]SopäInt!U16</f>
        <v>0</v>
      </c>
      <c r="V16" s="6">
        <f>[14]SopäInt!V16</f>
        <v>0</v>
      </c>
      <c r="W16" s="7">
        <f>[14]SopäInt!W16</f>
        <v>0</v>
      </c>
    </row>
    <row r="17" spans="1:23" ht="24.75" customHeight="1">
      <c r="A17" s="74"/>
      <c r="B17" s="145" t="s">
        <v>27</v>
      </c>
      <c r="C17" s="146"/>
      <c r="D17" s="70">
        <f t="shared" si="5"/>
        <v>0</v>
      </c>
      <c r="E17" s="72">
        <f>[14]SopäInt!E17</f>
        <v>0</v>
      </c>
      <c r="F17" s="72">
        <f>[14]SopäInt!F17</f>
        <v>0</v>
      </c>
      <c r="G17" s="72">
        <f>[14]SopäInt!G17</f>
        <v>0</v>
      </c>
      <c r="H17" s="73">
        <f>[14]SopäInt!H17</f>
        <v>0</v>
      </c>
      <c r="I17" s="73">
        <f>[14]SopäInt!I17</f>
        <v>0</v>
      </c>
      <c r="J17" s="72">
        <f>[14]SopäInt!J17</f>
        <v>0</v>
      </c>
      <c r="K17" s="72">
        <f>[14]SopäInt!K17</f>
        <v>0</v>
      </c>
      <c r="L17" s="72">
        <f>[14]SopäInt!L17</f>
        <v>0</v>
      </c>
      <c r="M17" s="91">
        <f>[14]SopäInt!M17</f>
        <v>0</v>
      </c>
      <c r="N17" s="86">
        <f t="shared" si="2"/>
        <v>0</v>
      </c>
      <c r="O17" s="72">
        <f>[14]SopäInt!O17</f>
        <v>0</v>
      </c>
      <c r="P17" s="72">
        <f>[14]SopäInt!P17</f>
        <v>0</v>
      </c>
      <c r="Q17" s="72">
        <f>[14]SopäInt!Q17</f>
        <v>0</v>
      </c>
      <c r="R17" s="72">
        <f>[14]SopäInt!R17</f>
        <v>0</v>
      </c>
      <c r="S17" s="72">
        <f>[14]SopäInt!S17</f>
        <v>0</v>
      </c>
      <c r="T17" s="72">
        <f>[14]SopäInt!T17</f>
        <v>0</v>
      </c>
      <c r="U17" s="72">
        <f>[14]SopäInt!U17</f>
        <v>0</v>
      </c>
      <c r="V17" s="72">
        <f>[14]SopäInt!V17</f>
        <v>0</v>
      </c>
      <c r="W17" s="72">
        <f>[14]SopäInt!W17</f>
        <v>0</v>
      </c>
    </row>
    <row r="18" spans="1:23" s="78" customFormat="1" ht="24.75" customHeight="1">
      <c r="A18" s="76"/>
      <c r="B18" s="147" t="s">
        <v>28</v>
      </c>
      <c r="C18" s="148"/>
      <c r="D18" s="75">
        <f t="shared" si="5"/>
        <v>0</v>
      </c>
      <c r="E18" s="6">
        <f>[14]SopäInt!E18</f>
        <v>0</v>
      </c>
      <c r="F18" s="6">
        <f>[14]SopäInt!F18</f>
        <v>0</v>
      </c>
      <c r="G18" s="6">
        <f>[14]SopäInt!G18</f>
        <v>0</v>
      </c>
      <c r="H18" s="7">
        <f>[14]SopäInt!H18</f>
        <v>0</v>
      </c>
      <c r="I18" s="7">
        <f>[14]SopäInt!I18</f>
        <v>0</v>
      </c>
      <c r="J18" s="6">
        <f>[14]SopäInt!J18</f>
        <v>0</v>
      </c>
      <c r="K18" s="6">
        <f>[14]SopäInt!K18</f>
        <v>0</v>
      </c>
      <c r="L18" s="6">
        <f>[14]SopäInt!L18</f>
        <v>0</v>
      </c>
      <c r="M18" s="90">
        <f>[14]SopäInt!M18</f>
        <v>0</v>
      </c>
      <c r="N18" s="85">
        <f t="shared" si="2"/>
        <v>0</v>
      </c>
      <c r="O18" s="6">
        <f>[14]SopäInt!O18</f>
        <v>0</v>
      </c>
      <c r="P18" s="6">
        <f>[14]SopäInt!P18</f>
        <v>0</v>
      </c>
      <c r="Q18" s="6">
        <f>[14]SopäInt!Q18</f>
        <v>0</v>
      </c>
      <c r="R18" s="6">
        <f>[14]SopäInt!R18</f>
        <v>0</v>
      </c>
      <c r="S18" s="6">
        <f>[14]SopäInt!S18</f>
        <v>0</v>
      </c>
      <c r="T18" s="6">
        <f>[14]SopäInt!T18</f>
        <v>0</v>
      </c>
      <c r="U18" s="6">
        <f>[14]SopäInt!U18</f>
        <v>0</v>
      </c>
      <c r="V18" s="6">
        <f>[14]SopäInt!V18</f>
        <v>0</v>
      </c>
      <c r="W18" s="6">
        <f>[14]SopäInt!W18</f>
        <v>0</v>
      </c>
    </row>
    <row r="19" spans="1:23" ht="24.75" customHeight="1">
      <c r="A19" s="149" t="s">
        <v>104</v>
      </c>
      <c r="B19" s="150"/>
      <c r="C19" s="151"/>
      <c r="D19" s="101">
        <f t="shared" si="5"/>
        <v>0</v>
      </c>
      <c r="E19" s="102">
        <f>[14]SopäInt!E19</f>
        <v>0</v>
      </c>
      <c r="F19" s="103">
        <f>[14]SopäInt!F19</f>
        <v>0</v>
      </c>
      <c r="G19" s="102">
        <f>[14]SopäInt!G19</f>
        <v>0</v>
      </c>
      <c r="H19" s="102">
        <f>[14]SopäInt!H19</f>
        <v>0</v>
      </c>
      <c r="I19" s="102">
        <f>[14]SopäInt!I19</f>
        <v>0</v>
      </c>
      <c r="J19" s="102">
        <f>[14]SopäInt!J19</f>
        <v>0</v>
      </c>
      <c r="K19" s="102">
        <f>[14]SopäInt!K19</f>
        <v>0</v>
      </c>
      <c r="L19" s="102">
        <f>[14]SopäInt!L19</f>
        <v>0</v>
      </c>
      <c r="M19" s="104">
        <f>[14]SopäInt!M19</f>
        <v>0</v>
      </c>
      <c r="N19" s="105">
        <f t="shared" si="2"/>
        <v>0</v>
      </c>
      <c r="O19" s="102">
        <f>[14]SopäInt!O19</f>
        <v>0</v>
      </c>
      <c r="P19" s="102">
        <f>[14]SopäInt!P19</f>
        <v>0</v>
      </c>
      <c r="Q19" s="102">
        <f>[14]SopäInt!Q19</f>
        <v>0</v>
      </c>
      <c r="R19" s="102">
        <f>[14]SopäInt!R19</f>
        <v>0</v>
      </c>
      <c r="S19" s="102">
        <f>[14]SopäInt!S19</f>
        <v>0</v>
      </c>
      <c r="T19" s="102">
        <f>[14]SopäInt!T19</f>
        <v>0</v>
      </c>
      <c r="U19" s="102">
        <f>[14]SopäInt!U19</f>
        <v>0</v>
      </c>
      <c r="V19" s="102">
        <f>[14]SopäInt!V19</f>
        <v>0</v>
      </c>
      <c r="W19" s="102">
        <f>[14]SopäInt!W19</f>
        <v>0</v>
      </c>
    </row>
    <row r="20" spans="1:23" ht="35.25" customHeight="1">
      <c r="A20" s="8"/>
      <c r="B20" s="8"/>
      <c r="C20" s="8"/>
      <c r="D20" s="8"/>
      <c r="E20" s="8"/>
      <c r="F20" s="8"/>
    </row>
    <row r="21" spans="1:23" ht="14.25" customHeight="1">
      <c r="A21" s="8"/>
      <c r="B21" s="8"/>
      <c r="C21" s="8"/>
      <c r="D21" s="8"/>
      <c r="E21" s="8"/>
      <c r="F21" s="8"/>
    </row>
    <row r="22" spans="1:23" ht="14.25" customHeight="1"/>
    <row r="23" spans="1:23" ht="14.25" customHeight="1"/>
    <row r="24" spans="1:23" ht="14.25" customHeight="1"/>
    <row r="25" spans="1:23" ht="14.25" customHeight="1"/>
    <row r="26" spans="1:23" ht="14.25" customHeight="1"/>
    <row r="27" spans="1:23" ht="14.25" customHeight="1"/>
    <row r="28" spans="1:23" ht="14.25" customHeight="1"/>
    <row r="29" spans="1:23" ht="14.25" customHeight="1"/>
    <row r="30" spans="1:23" ht="14.25" customHeight="1"/>
    <row r="31" spans="1:23" ht="14.25" customHeight="1"/>
    <row r="32" spans="1:2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9" customHeight="1"/>
    <row r="49" ht="33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9" customHeight="1"/>
    <row r="76" ht="30" customHeight="1"/>
    <row r="92" spans="1:6">
      <c r="A92" s="9"/>
      <c r="B92" s="9"/>
      <c r="C92" s="9"/>
      <c r="D92" s="9"/>
      <c r="E92" s="9"/>
      <c r="F92" s="9"/>
    </row>
    <row r="93" spans="1:6">
      <c r="A93" s="9"/>
      <c r="B93" s="9"/>
      <c r="C93" s="9"/>
      <c r="D93" s="9"/>
      <c r="E93" s="9"/>
      <c r="F93" s="9"/>
    </row>
    <row r="94" spans="1:6">
      <c r="A94" s="9"/>
      <c r="B94" s="9"/>
      <c r="C94" s="9"/>
      <c r="D94" s="9"/>
      <c r="E94" s="9"/>
      <c r="F94" s="9"/>
    </row>
  </sheetData>
  <sheetProtection formatCells="0" formatColumns="0" formatRows="0"/>
  <mergeCells count="22">
    <mergeCell ref="A4:C6"/>
    <mergeCell ref="D4:M5"/>
    <mergeCell ref="N4:W4"/>
    <mergeCell ref="N5:W5"/>
    <mergeCell ref="A1:C1"/>
    <mergeCell ref="D1:M3"/>
    <mergeCell ref="N1:W3"/>
    <mergeCell ref="A2:B2"/>
    <mergeCell ref="A3:B3"/>
    <mergeCell ref="B17:C17"/>
    <mergeCell ref="B18:C18"/>
    <mergeCell ref="A19:C19"/>
    <mergeCell ref="A7:C7"/>
    <mergeCell ref="A9:C9"/>
    <mergeCell ref="B10:C10"/>
    <mergeCell ref="B11:C11"/>
    <mergeCell ref="B12:C12"/>
    <mergeCell ref="A8:C8"/>
    <mergeCell ref="B13:C13"/>
    <mergeCell ref="B14:C14"/>
    <mergeCell ref="B15:C15"/>
    <mergeCell ref="B16:C16"/>
  </mergeCells>
  <printOptions horizontalCentered="1" verticalCentered="1" headings="1"/>
  <pageMargins left="0.70866141732283472" right="0.6692913385826772" top="0.78740157480314965" bottom="0.78740157480314965" header="0.51181102362204722" footer="0.51181102362204722"/>
  <pageSetup paperSize="9" scale="80" pageOrder="overThenDown" orientation="landscape" r:id="rId1"/>
  <headerFooter alignWithMargins="0">
    <oddHeader>&amp;R&amp;"Arial,Standard"Seite &amp;P</oddHeader>
    <oddFooter>&amp;C&amp;"Arial,Standard"&amp;F&amp;R&amp;"Arial,Standard"Blatt "&amp;A"</oddFooter>
  </headerFooter>
  <colBreaks count="1" manualBreakCount="1">
    <brk id="13" max="1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7"/>
  <dimension ref="A1:W94"/>
  <sheetViews>
    <sheetView zoomScale="110" zoomScaleNormal="110" zoomScaleSheetLayoutView="80" workbookViewId="0">
      <pane xSplit="3" ySplit="6" topLeftCell="D7" activePane="bottomRight" state="frozen"/>
      <selection activeCell="L2" sqref="L2"/>
      <selection pane="topRight" activeCell="L2" sqref="L2"/>
      <selection pane="bottomLeft" activeCell="L2" sqref="L2"/>
      <selection pane="bottomRight" activeCell="L2" sqref="L2"/>
    </sheetView>
  </sheetViews>
  <sheetFormatPr baseColWidth="10" defaultColWidth="12" defaultRowHeight="12.75"/>
  <cols>
    <col min="1" max="1" width="2.33203125" style="1" customWidth="1"/>
    <col min="2" max="3" width="13.83203125" style="1" customWidth="1"/>
    <col min="4" max="23" width="11.33203125" style="1" customWidth="1"/>
    <col min="24" max="16384" width="12" style="1"/>
  </cols>
  <sheetData>
    <row r="1" spans="1:23" ht="30" customHeight="1">
      <c r="A1" s="180" t="s">
        <v>0</v>
      </c>
      <c r="B1" s="181"/>
      <c r="C1" s="182"/>
      <c r="D1" s="171"/>
      <c r="E1" s="183"/>
      <c r="F1" s="183"/>
      <c r="G1" s="183"/>
      <c r="H1" s="183"/>
      <c r="I1" s="183"/>
      <c r="J1" s="183"/>
      <c r="K1" s="183"/>
      <c r="L1" s="183"/>
      <c r="M1" s="184"/>
      <c r="N1" s="183"/>
      <c r="O1" s="183"/>
      <c r="P1" s="183"/>
      <c r="Q1" s="183"/>
      <c r="R1" s="183"/>
      <c r="S1" s="183"/>
      <c r="T1" s="183"/>
      <c r="U1" s="183"/>
      <c r="V1" s="183"/>
      <c r="W1" s="191"/>
    </row>
    <row r="2" spans="1:23" ht="16.5" customHeight="1">
      <c r="A2" s="195" t="s">
        <v>1</v>
      </c>
      <c r="B2" s="196"/>
      <c r="C2" s="92" t="str">
        <f>[15]SKL!C2</f>
        <v>2017/18</v>
      </c>
      <c r="D2" s="185"/>
      <c r="E2" s="186"/>
      <c r="F2" s="186"/>
      <c r="G2" s="186"/>
      <c r="H2" s="186"/>
      <c r="I2" s="186"/>
      <c r="J2" s="186"/>
      <c r="K2" s="186"/>
      <c r="L2" s="186"/>
      <c r="M2" s="187"/>
      <c r="N2" s="192"/>
      <c r="O2" s="186"/>
      <c r="P2" s="186"/>
      <c r="Q2" s="186"/>
      <c r="R2" s="186"/>
      <c r="S2" s="186"/>
      <c r="T2" s="186"/>
      <c r="U2" s="186"/>
      <c r="V2" s="186"/>
      <c r="W2" s="193"/>
    </row>
    <row r="3" spans="1:23" ht="16.5" customHeight="1">
      <c r="A3" s="197" t="s">
        <v>2</v>
      </c>
      <c r="B3" s="198"/>
      <c r="C3" s="92" t="s">
        <v>43</v>
      </c>
      <c r="D3" s="188"/>
      <c r="E3" s="189"/>
      <c r="F3" s="189"/>
      <c r="G3" s="189"/>
      <c r="H3" s="189"/>
      <c r="I3" s="189"/>
      <c r="J3" s="189"/>
      <c r="K3" s="189"/>
      <c r="L3" s="189"/>
      <c r="M3" s="190"/>
      <c r="N3" s="189"/>
      <c r="O3" s="189"/>
      <c r="P3" s="189"/>
      <c r="Q3" s="189"/>
      <c r="R3" s="189"/>
      <c r="S3" s="189"/>
      <c r="T3" s="189"/>
      <c r="U3" s="189"/>
      <c r="V3" s="189"/>
      <c r="W3" s="194"/>
    </row>
    <row r="4" spans="1:23" ht="21" customHeight="1">
      <c r="A4" s="162" t="s">
        <v>3</v>
      </c>
      <c r="B4" s="163"/>
      <c r="C4" s="164"/>
      <c r="D4" s="171" t="s">
        <v>4</v>
      </c>
      <c r="E4" s="172"/>
      <c r="F4" s="173"/>
      <c r="G4" s="173"/>
      <c r="H4" s="173"/>
      <c r="I4" s="173"/>
      <c r="J4" s="173"/>
      <c r="K4" s="173"/>
      <c r="L4" s="173"/>
      <c r="M4" s="174"/>
      <c r="N4" s="178" t="s">
        <v>5</v>
      </c>
      <c r="O4" s="178"/>
      <c r="P4" s="178"/>
      <c r="Q4" s="178"/>
      <c r="R4" s="178"/>
      <c r="S4" s="178"/>
      <c r="T4" s="178"/>
      <c r="U4" s="178"/>
      <c r="V4" s="178"/>
      <c r="W4" s="179"/>
    </row>
    <row r="5" spans="1:23" ht="20.25" customHeight="1">
      <c r="A5" s="165"/>
      <c r="B5" s="166"/>
      <c r="C5" s="167"/>
      <c r="D5" s="175"/>
      <c r="E5" s="176"/>
      <c r="F5" s="176"/>
      <c r="G5" s="176"/>
      <c r="H5" s="176"/>
      <c r="I5" s="176"/>
      <c r="J5" s="176"/>
      <c r="K5" s="176"/>
      <c r="L5" s="176"/>
      <c r="M5" s="177"/>
      <c r="N5" s="169" t="s">
        <v>6</v>
      </c>
      <c r="O5" s="176"/>
      <c r="P5" s="169"/>
      <c r="Q5" s="169"/>
      <c r="R5" s="169"/>
      <c r="S5" s="169"/>
      <c r="T5" s="169"/>
      <c r="U5" s="169"/>
      <c r="V5" s="169"/>
      <c r="W5" s="170"/>
    </row>
    <row r="6" spans="1:23" ht="60" customHeight="1">
      <c r="A6" s="168"/>
      <c r="B6" s="169"/>
      <c r="C6" s="170"/>
      <c r="D6" s="2" t="s">
        <v>7</v>
      </c>
      <c r="E6" s="3" t="s">
        <v>8</v>
      </c>
      <c r="F6" s="3" t="s">
        <v>9</v>
      </c>
      <c r="G6" s="4" t="s">
        <v>10</v>
      </c>
      <c r="H6" s="3" t="s">
        <v>11</v>
      </c>
      <c r="I6" s="4" t="s">
        <v>12</v>
      </c>
      <c r="J6" s="3" t="s">
        <v>13</v>
      </c>
      <c r="K6" s="4" t="s">
        <v>14</v>
      </c>
      <c r="L6" s="3" t="s">
        <v>15</v>
      </c>
      <c r="M6" s="87" t="s">
        <v>16</v>
      </c>
      <c r="N6" s="11" t="s">
        <v>7</v>
      </c>
      <c r="O6" s="3" t="s">
        <v>8</v>
      </c>
      <c r="P6" s="3" t="s">
        <v>9</v>
      </c>
      <c r="Q6" s="4" t="s">
        <v>10</v>
      </c>
      <c r="R6" s="3" t="s">
        <v>11</v>
      </c>
      <c r="S6" s="4" t="s">
        <v>12</v>
      </c>
      <c r="T6" s="3" t="s">
        <v>13</v>
      </c>
      <c r="U6" s="4" t="s">
        <v>14</v>
      </c>
      <c r="V6" s="3" t="s">
        <v>15</v>
      </c>
      <c r="W6" s="5" t="s">
        <v>16</v>
      </c>
    </row>
    <row r="7" spans="1:23" ht="33" customHeight="1" thickBot="1">
      <c r="A7" s="152" t="s">
        <v>17</v>
      </c>
      <c r="B7" s="153"/>
      <c r="C7" s="154"/>
      <c r="D7" s="79">
        <f>SUM(E7:M7)</f>
        <v>5341</v>
      </c>
      <c r="E7" s="34">
        <f>SUM(E8,E9,E19)</f>
        <v>0</v>
      </c>
      <c r="F7" s="34">
        <f t="shared" ref="F7:M7" si="0">SUM(F8,F9,F19)</f>
        <v>2056</v>
      </c>
      <c r="G7" s="34">
        <f t="shared" si="0"/>
        <v>0</v>
      </c>
      <c r="H7" s="34">
        <f t="shared" si="0"/>
        <v>0</v>
      </c>
      <c r="I7" s="34">
        <f t="shared" si="0"/>
        <v>2377</v>
      </c>
      <c r="J7" s="34">
        <f t="shared" si="0"/>
        <v>0</v>
      </c>
      <c r="K7" s="34">
        <f t="shared" si="0"/>
        <v>262</v>
      </c>
      <c r="L7" s="34">
        <f t="shared" si="0"/>
        <v>646</v>
      </c>
      <c r="M7" s="88">
        <f t="shared" si="0"/>
        <v>0</v>
      </c>
      <c r="N7" s="34">
        <f>SUM(O7:W7)</f>
        <v>0</v>
      </c>
      <c r="O7" s="34">
        <f>SUM(O8,O9,O19)</f>
        <v>0</v>
      </c>
      <c r="P7" s="34">
        <f t="shared" ref="P7:W7" si="1">SUM(P8,P9,P19)</f>
        <v>0</v>
      </c>
      <c r="Q7" s="34">
        <f t="shared" si="1"/>
        <v>0</v>
      </c>
      <c r="R7" s="34">
        <f t="shared" si="1"/>
        <v>0</v>
      </c>
      <c r="S7" s="34">
        <f t="shared" si="1"/>
        <v>0</v>
      </c>
      <c r="T7" s="34">
        <f t="shared" si="1"/>
        <v>0</v>
      </c>
      <c r="U7" s="34">
        <f t="shared" si="1"/>
        <v>0</v>
      </c>
      <c r="V7" s="34">
        <f t="shared" si="1"/>
        <v>0</v>
      </c>
      <c r="W7" s="34">
        <f t="shared" si="1"/>
        <v>0</v>
      </c>
    </row>
    <row r="8" spans="1:23" ht="24.75" customHeight="1" thickTop="1">
      <c r="A8" s="158" t="s">
        <v>18</v>
      </c>
      <c r="B8" s="159"/>
      <c r="C8" s="160"/>
      <c r="D8" s="80">
        <f>SUM(E8:M8)</f>
        <v>1989</v>
      </c>
      <c r="E8" s="81">
        <f>[15]SopäInt!E8</f>
        <v>0</v>
      </c>
      <c r="F8" s="81">
        <f>[15]SopäInt!F8</f>
        <v>724</v>
      </c>
      <c r="G8" s="81">
        <f>[15]SopäInt!G8</f>
        <v>0</v>
      </c>
      <c r="H8" s="82">
        <f>[15]SopäInt!H8</f>
        <v>0</v>
      </c>
      <c r="I8" s="82">
        <f>[15]SopäInt!I8</f>
        <v>999</v>
      </c>
      <c r="J8" s="81">
        <f>[15]SopäInt!J8</f>
        <v>0</v>
      </c>
      <c r="K8" s="81">
        <f>[15]SopäInt!K8</f>
        <v>0</v>
      </c>
      <c r="L8" s="81">
        <f>[15]SopäInt!L8</f>
        <v>266</v>
      </c>
      <c r="M8" s="89">
        <f>[15]SopäInt!M8</f>
        <v>0</v>
      </c>
      <c r="N8" s="84">
        <f t="shared" ref="N8:N19" si="2">SUM(O8:W8)</f>
        <v>0</v>
      </c>
      <c r="O8" s="81">
        <f>[15]SopäInt!O8</f>
        <v>0</v>
      </c>
      <c r="P8" s="81">
        <f>[15]SopäInt!P8</f>
        <v>0</v>
      </c>
      <c r="Q8" s="81">
        <f>[15]SopäInt!Q8</f>
        <v>0</v>
      </c>
      <c r="R8" s="81">
        <f>[15]SopäInt!R8</f>
        <v>0</v>
      </c>
      <c r="S8" s="81">
        <f>[15]SopäInt!S8</f>
        <v>0</v>
      </c>
      <c r="T8" s="81">
        <f>[15]SopäInt!T8</f>
        <v>0</v>
      </c>
      <c r="U8" s="81">
        <f>[15]SopäInt!U8</f>
        <v>0</v>
      </c>
      <c r="V8" s="81">
        <f>[15]SopäInt!V8</f>
        <v>0</v>
      </c>
      <c r="W8" s="81">
        <f>[15]SopäInt!W8</f>
        <v>0</v>
      </c>
    </row>
    <row r="9" spans="1:23" ht="24.75" customHeight="1">
      <c r="A9" s="149" t="s">
        <v>19</v>
      </c>
      <c r="B9" s="150"/>
      <c r="C9" s="151"/>
      <c r="D9" s="83">
        <f>SUM(E9:M9)</f>
        <v>3352</v>
      </c>
      <c r="E9" s="44">
        <f>SUM(E10:E18)</f>
        <v>0</v>
      </c>
      <c r="F9" s="44">
        <f t="shared" ref="F9:M9" si="3">SUM(F10:F18)</f>
        <v>1332</v>
      </c>
      <c r="G9" s="44">
        <f t="shared" si="3"/>
        <v>0</v>
      </c>
      <c r="H9" s="44">
        <f t="shared" si="3"/>
        <v>0</v>
      </c>
      <c r="I9" s="44">
        <f t="shared" si="3"/>
        <v>1378</v>
      </c>
      <c r="J9" s="44">
        <f t="shared" si="3"/>
        <v>0</v>
      </c>
      <c r="K9" s="44">
        <f t="shared" si="3"/>
        <v>262</v>
      </c>
      <c r="L9" s="44">
        <f t="shared" si="3"/>
        <v>380</v>
      </c>
      <c r="M9" s="44">
        <f t="shared" si="3"/>
        <v>0</v>
      </c>
      <c r="N9" s="44">
        <f t="shared" si="2"/>
        <v>0</v>
      </c>
      <c r="O9" s="44">
        <f>SUM(O10:O18)</f>
        <v>0</v>
      </c>
      <c r="P9" s="44">
        <f t="shared" ref="P9:W9" si="4">SUM(P10:P18)</f>
        <v>0</v>
      </c>
      <c r="Q9" s="44">
        <f t="shared" si="4"/>
        <v>0</v>
      </c>
      <c r="R9" s="44">
        <f t="shared" si="4"/>
        <v>0</v>
      </c>
      <c r="S9" s="44">
        <f t="shared" si="4"/>
        <v>0</v>
      </c>
      <c r="T9" s="44">
        <f t="shared" si="4"/>
        <v>0</v>
      </c>
      <c r="U9" s="44">
        <f t="shared" si="4"/>
        <v>0</v>
      </c>
      <c r="V9" s="44">
        <f t="shared" si="4"/>
        <v>0</v>
      </c>
      <c r="W9" s="44">
        <f t="shared" si="4"/>
        <v>0</v>
      </c>
    </row>
    <row r="10" spans="1:23" ht="24.75" customHeight="1">
      <c r="A10" s="76"/>
      <c r="B10" s="155" t="s">
        <v>20</v>
      </c>
      <c r="C10" s="156"/>
      <c r="D10" s="75">
        <f t="shared" ref="D10:D19" si="5">SUM(E10:M10)</f>
        <v>106</v>
      </c>
      <c r="E10" s="6">
        <f>[15]SopäInt!E10</f>
        <v>0</v>
      </c>
      <c r="F10" s="6">
        <f>[15]SopäInt!F10</f>
        <v>42</v>
      </c>
      <c r="G10" s="6">
        <f>[15]SopäInt!G10</f>
        <v>0</v>
      </c>
      <c r="H10" s="7">
        <f>[15]SopäInt!H10</f>
        <v>0</v>
      </c>
      <c r="I10" s="7">
        <f>[15]SopäInt!I10</f>
        <v>21</v>
      </c>
      <c r="J10" s="6">
        <f>[15]SopäInt!J10</f>
        <v>0</v>
      </c>
      <c r="K10" s="6">
        <f>[15]SopäInt!K10</f>
        <v>35</v>
      </c>
      <c r="L10" s="6">
        <f>[15]SopäInt!L10</f>
        <v>8</v>
      </c>
      <c r="M10" s="90">
        <f>[15]SopäInt!M10</f>
        <v>0</v>
      </c>
      <c r="N10" s="85">
        <f t="shared" si="2"/>
        <v>0</v>
      </c>
      <c r="O10" s="6">
        <f>[15]SopäInt!O10</f>
        <v>0</v>
      </c>
      <c r="P10" s="6">
        <f>[15]SopäInt!P10</f>
        <v>0</v>
      </c>
      <c r="Q10" s="6">
        <f>[15]SopäInt!Q10</f>
        <v>0</v>
      </c>
      <c r="R10" s="6">
        <f>[15]SopäInt!R10</f>
        <v>0</v>
      </c>
      <c r="S10" s="6">
        <f>[15]SopäInt!S10</f>
        <v>0</v>
      </c>
      <c r="T10" s="6">
        <f>[15]SopäInt!T10</f>
        <v>0</v>
      </c>
      <c r="U10" s="6">
        <f>[15]SopäInt!U10</f>
        <v>0</v>
      </c>
      <c r="V10" s="6">
        <f>[15]SopäInt!V10</f>
        <v>0</v>
      </c>
      <c r="W10" s="111">
        <f>[15]SopäInt!W10</f>
        <v>0</v>
      </c>
    </row>
    <row r="11" spans="1:23" ht="24.75" customHeight="1">
      <c r="A11" s="71"/>
      <c r="B11" s="157" t="s">
        <v>21</v>
      </c>
      <c r="C11" s="146"/>
      <c r="D11" s="70">
        <f t="shared" si="5"/>
        <v>244</v>
      </c>
      <c r="E11" s="72">
        <f>[15]SopäInt!E11</f>
        <v>0</v>
      </c>
      <c r="F11" s="72">
        <f>[15]SopäInt!F11</f>
        <v>83</v>
      </c>
      <c r="G11" s="72">
        <f>[15]SopäInt!G11</f>
        <v>0</v>
      </c>
      <c r="H11" s="73">
        <f>[15]SopäInt!H11</f>
        <v>0</v>
      </c>
      <c r="I11" s="73">
        <f>[15]SopäInt!I11</f>
        <v>78</v>
      </c>
      <c r="J11" s="72">
        <f>[15]SopäInt!J11</f>
        <v>0</v>
      </c>
      <c r="K11" s="72">
        <f>[15]SopäInt!K11</f>
        <v>57</v>
      </c>
      <c r="L11" s="72">
        <f>[15]SopäInt!L11</f>
        <v>26</v>
      </c>
      <c r="M11" s="91">
        <f>[15]SopäInt!M11</f>
        <v>0</v>
      </c>
      <c r="N11" s="86">
        <f t="shared" si="2"/>
        <v>0</v>
      </c>
      <c r="O11" s="72">
        <f>[15]SopäInt!O11</f>
        <v>0</v>
      </c>
      <c r="P11" s="72">
        <f>[15]SopäInt!P11</f>
        <v>0</v>
      </c>
      <c r="Q11" s="72">
        <f>[15]SopäInt!Q11</f>
        <v>0</v>
      </c>
      <c r="R11" s="72">
        <f>[15]SopäInt!R11</f>
        <v>0</v>
      </c>
      <c r="S11" s="72">
        <f>[15]SopäInt!S11</f>
        <v>0</v>
      </c>
      <c r="T11" s="72">
        <f>[15]SopäInt!T11</f>
        <v>0</v>
      </c>
      <c r="U11" s="72">
        <f>[15]SopäInt!U11</f>
        <v>0</v>
      </c>
      <c r="V11" s="72">
        <f>[15]SopäInt!V11</f>
        <v>0</v>
      </c>
      <c r="W11" s="73">
        <f>[15]SopäInt!W11</f>
        <v>0</v>
      </c>
    </row>
    <row r="12" spans="1:23" ht="24.75" customHeight="1">
      <c r="A12" s="77"/>
      <c r="B12" s="155" t="s">
        <v>22</v>
      </c>
      <c r="C12" s="156"/>
      <c r="D12" s="75">
        <f t="shared" si="5"/>
        <v>516</v>
      </c>
      <c r="E12" s="6">
        <f>[15]SopäInt!E12</f>
        <v>0</v>
      </c>
      <c r="F12" s="6">
        <f>[15]SopäInt!F12</f>
        <v>150</v>
      </c>
      <c r="G12" s="6">
        <f>[15]SopäInt!G12</f>
        <v>0</v>
      </c>
      <c r="H12" s="7">
        <f>[15]SopäInt!H12</f>
        <v>0</v>
      </c>
      <c r="I12" s="7">
        <f>[15]SopäInt!I12</f>
        <v>270</v>
      </c>
      <c r="J12" s="6">
        <f>[15]SopäInt!J12</f>
        <v>0</v>
      </c>
      <c r="K12" s="6">
        <f>[15]SopäInt!K12</f>
        <v>15</v>
      </c>
      <c r="L12" s="6">
        <f>[15]SopäInt!L12</f>
        <v>81</v>
      </c>
      <c r="M12" s="90">
        <f>[15]SopäInt!M12</f>
        <v>0</v>
      </c>
      <c r="N12" s="85">
        <f t="shared" si="2"/>
        <v>0</v>
      </c>
      <c r="O12" s="6">
        <f>[15]SopäInt!O12</f>
        <v>0</v>
      </c>
      <c r="P12" s="6">
        <f>[15]SopäInt!P12</f>
        <v>0</v>
      </c>
      <c r="Q12" s="6">
        <f>[15]SopäInt!Q12</f>
        <v>0</v>
      </c>
      <c r="R12" s="6">
        <f>[15]SopäInt!R12</f>
        <v>0</v>
      </c>
      <c r="S12" s="6">
        <f>[15]SopäInt!S12</f>
        <v>0</v>
      </c>
      <c r="T12" s="6">
        <f>[15]SopäInt!T12</f>
        <v>0</v>
      </c>
      <c r="U12" s="6">
        <f>[15]SopäInt!U12</f>
        <v>0</v>
      </c>
      <c r="V12" s="6">
        <f>[15]SopäInt!V12</f>
        <v>0</v>
      </c>
      <c r="W12" s="7">
        <f>[15]SopäInt!W12</f>
        <v>0</v>
      </c>
    </row>
    <row r="13" spans="1:23" ht="24.75" customHeight="1">
      <c r="A13" s="74"/>
      <c r="B13" s="145" t="s">
        <v>23</v>
      </c>
      <c r="C13" s="161"/>
      <c r="D13" s="70">
        <f t="shared" si="5"/>
        <v>313</v>
      </c>
      <c r="E13" s="72">
        <f>[15]SopäInt!E13</f>
        <v>0</v>
      </c>
      <c r="F13" s="72">
        <f>[15]SopäInt!F13</f>
        <v>155</v>
      </c>
      <c r="G13" s="72">
        <f>[15]SopäInt!G13</f>
        <v>0</v>
      </c>
      <c r="H13" s="73">
        <f>[15]SopäInt!H13</f>
        <v>0</v>
      </c>
      <c r="I13" s="73">
        <f>[15]SopäInt!I13</f>
        <v>81</v>
      </c>
      <c r="J13" s="72">
        <f>[15]SopäInt!J13</f>
        <v>0</v>
      </c>
      <c r="K13" s="72">
        <f>[15]SopäInt!K13</f>
        <v>55</v>
      </c>
      <c r="L13" s="72">
        <f>[15]SopäInt!L13</f>
        <v>22</v>
      </c>
      <c r="M13" s="91">
        <f>[15]SopäInt!M13</f>
        <v>0</v>
      </c>
      <c r="N13" s="86">
        <f t="shared" si="2"/>
        <v>0</v>
      </c>
      <c r="O13" s="72">
        <f>[15]SopäInt!O13</f>
        <v>0</v>
      </c>
      <c r="P13" s="72">
        <f>[15]SopäInt!P13</f>
        <v>0</v>
      </c>
      <c r="Q13" s="72">
        <f>[15]SopäInt!Q13</f>
        <v>0</v>
      </c>
      <c r="R13" s="72">
        <f>[15]SopäInt!R13</f>
        <v>0</v>
      </c>
      <c r="S13" s="72">
        <f>[15]SopäInt!S13</f>
        <v>0</v>
      </c>
      <c r="T13" s="72">
        <f>[15]SopäInt!T13</f>
        <v>0</v>
      </c>
      <c r="U13" s="72">
        <f>[15]SopäInt!U13</f>
        <v>0</v>
      </c>
      <c r="V13" s="72">
        <f>[15]SopäInt!V13</f>
        <v>0</v>
      </c>
      <c r="W13" s="73">
        <f>[15]SopäInt!W13</f>
        <v>0</v>
      </c>
    </row>
    <row r="14" spans="1:23" ht="24.75" customHeight="1">
      <c r="A14" s="76"/>
      <c r="B14" s="155" t="s">
        <v>24</v>
      </c>
      <c r="C14" s="156"/>
      <c r="D14" s="75">
        <f t="shared" si="5"/>
        <v>124</v>
      </c>
      <c r="E14" s="6">
        <f>[15]SopäInt!E14</f>
        <v>0</v>
      </c>
      <c r="F14" s="6">
        <f>[15]SopäInt!F14</f>
        <v>115</v>
      </c>
      <c r="G14" s="6">
        <f>[15]SopäInt!G14</f>
        <v>0</v>
      </c>
      <c r="H14" s="7">
        <f>[15]SopäInt!H14</f>
        <v>0</v>
      </c>
      <c r="I14" s="7">
        <f>[15]SopäInt!I14</f>
        <v>8</v>
      </c>
      <c r="J14" s="6">
        <f>[15]SopäInt!J14</f>
        <v>0</v>
      </c>
      <c r="K14" s="6">
        <f>[15]SopäInt!K14</f>
        <v>1</v>
      </c>
      <c r="L14" s="6">
        <f>[15]SopäInt!L14</f>
        <v>0</v>
      </c>
      <c r="M14" s="90">
        <f>[15]SopäInt!M14</f>
        <v>0</v>
      </c>
      <c r="N14" s="85">
        <f t="shared" si="2"/>
        <v>0</v>
      </c>
      <c r="O14" s="6">
        <f>[15]SopäInt!O14</f>
        <v>0</v>
      </c>
      <c r="P14" s="6">
        <f>[15]SopäInt!P14</f>
        <v>0</v>
      </c>
      <c r="Q14" s="6">
        <f>[15]SopäInt!Q14</f>
        <v>0</v>
      </c>
      <c r="R14" s="6">
        <f>[15]SopäInt!R14</f>
        <v>0</v>
      </c>
      <c r="S14" s="6">
        <f>[15]SopäInt!S14</f>
        <v>0</v>
      </c>
      <c r="T14" s="6">
        <f>[15]SopäInt!T14</f>
        <v>0</v>
      </c>
      <c r="U14" s="6">
        <f>[15]SopäInt!U14</f>
        <v>0</v>
      </c>
      <c r="V14" s="6">
        <f>[15]SopäInt!V14</f>
        <v>0</v>
      </c>
      <c r="W14" s="7">
        <f>[15]SopäInt!W14</f>
        <v>0</v>
      </c>
    </row>
    <row r="15" spans="1:23" ht="24.75" customHeight="1">
      <c r="A15" s="71"/>
      <c r="B15" s="145" t="s">
        <v>25</v>
      </c>
      <c r="C15" s="146"/>
      <c r="D15" s="70">
        <f t="shared" si="5"/>
        <v>1902</v>
      </c>
      <c r="E15" s="72">
        <f>[15]SopäInt!E15</f>
        <v>0</v>
      </c>
      <c r="F15" s="72">
        <f>[15]SopäInt!F15</f>
        <v>743</v>
      </c>
      <c r="G15" s="72">
        <f>[15]SopäInt!G15</f>
        <v>0</v>
      </c>
      <c r="H15" s="73">
        <f>[15]SopäInt!H15</f>
        <v>0</v>
      </c>
      <c r="I15" s="73">
        <f>[15]SopäInt!I15</f>
        <v>876</v>
      </c>
      <c r="J15" s="72">
        <f>[15]SopäInt!J15</f>
        <v>0</v>
      </c>
      <c r="K15" s="72">
        <f>[15]SopäInt!K15</f>
        <v>59</v>
      </c>
      <c r="L15" s="72">
        <f>[15]SopäInt!L15</f>
        <v>224</v>
      </c>
      <c r="M15" s="91">
        <f>[15]SopäInt!M15</f>
        <v>0</v>
      </c>
      <c r="N15" s="86">
        <f t="shared" si="2"/>
        <v>0</v>
      </c>
      <c r="O15" s="72">
        <f>[15]SopäInt!O15</f>
        <v>0</v>
      </c>
      <c r="P15" s="72">
        <f>[15]SopäInt!P15</f>
        <v>0</v>
      </c>
      <c r="Q15" s="72">
        <f>[15]SopäInt!Q15</f>
        <v>0</v>
      </c>
      <c r="R15" s="72">
        <f>[15]SopäInt!R15</f>
        <v>0</v>
      </c>
      <c r="S15" s="72">
        <f>[15]SopäInt!S15</f>
        <v>0</v>
      </c>
      <c r="T15" s="72">
        <f>[15]SopäInt!T15</f>
        <v>0</v>
      </c>
      <c r="U15" s="72">
        <f>[15]SopäInt!U15</f>
        <v>0</v>
      </c>
      <c r="V15" s="72">
        <f>[15]SopäInt!V15</f>
        <v>0</v>
      </c>
      <c r="W15" s="73">
        <f>[15]SopäInt!W15</f>
        <v>0</v>
      </c>
    </row>
    <row r="16" spans="1:23" s="78" customFormat="1" ht="24.75" customHeight="1">
      <c r="A16" s="77"/>
      <c r="B16" s="155" t="s">
        <v>26</v>
      </c>
      <c r="C16" s="156"/>
      <c r="D16" s="75">
        <f t="shared" si="5"/>
        <v>0</v>
      </c>
      <c r="E16" s="6">
        <f>[15]SopäInt!E16</f>
        <v>0</v>
      </c>
      <c r="F16" s="6">
        <f>[15]SopäInt!F16</f>
        <v>0</v>
      </c>
      <c r="G16" s="6">
        <f>[15]SopäInt!G16</f>
        <v>0</v>
      </c>
      <c r="H16" s="7">
        <f>[15]SopäInt!H16</f>
        <v>0</v>
      </c>
      <c r="I16" s="7">
        <f>[15]SopäInt!I16</f>
        <v>0</v>
      </c>
      <c r="J16" s="6">
        <f>[15]SopäInt!J16</f>
        <v>0</v>
      </c>
      <c r="K16" s="6">
        <f>[15]SopäInt!K16</f>
        <v>0</v>
      </c>
      <c r="L16" s="6">
        <f>[15]SopäInt!L16</f>
        <v>0</v>
      </c>
      <c r="M16" s="90">
        <f>[15]SopäInt!M16</f>
        <v>0</v>
      </c>
      <c r="N16" s="85">
        <f t="shared" si="2"/>
        <v>0</v>
      </c>
      <c r="O16" s="6">
        <f>[15]SopäInt!O16</f>
        <v>0</v>
      </c>
      <c r="P16" s="6">
        <f>[15]SopäInt!P16</f>
        <v>0</v>
      </c>
      <c r="Q16" s="6">
        <f>[15]SopäInt!Q16</f>
        <v>0</v>
      </c>
      <c r="R16" s="6">
        <f>[15]SopäInt!R16</f>
        <v>0</v>
      </c>
      <c r="S16" s="6">
        <f>[15]SopäInt!S16</f>
        <v>0</v>
      </c>
      <c r="T16" s="6">
        <f>[15]SopäInt!T16</f>
        <v>0</v>
      </c>
      <c r="U16" s="6">
        <f>[15]SopäInt!U16</f>
        <v>0</v>
      </c>
      <c r="V16" s="6">
        <f>[15]SopäInt!V16</f>
        <v>0</v>
      </c>
      <c r="W16" s="7">
        <f>[15]SopäInt!W16</f>
        <v>0</v>
      </c>
    </row>
    <row r="17" spans="1:23" ht="24.75" customHeight="1">
      <c r="A17" s="74"/>
      <c r="B17" s="145" t="s">
        <v>27</v>
      </c>
      <c r="C17" s="146"/>
      <c r="D17" s="70">
        <f t="shared" si="5"/>
        <v>0</v>
      </c>
      <c r="E17" s="72">
        <f>[15]SopäInt!E17</f>
        <v>0</v>
      </c>
      <c r="F17" s="72">
        <f>[15]SopäInt!F17</f>
        <v>0</v>
      </c>
      <c r="G17" s="72">
        <f>[15]SopäInt!G17</f>
        <v>0</v>
      </c>
      <c r="H17" s="73">
        <f>[15]SopäInt!H17</f>
        <v>0</v>
      </c>
      <c r="I17" s="73">
        <f>[15]SopäInt!I17</f>
        <v>0</v>
      </c>
      <c r="J17" s="72">
        <f>[15]SopäInt!J17</f>
        <v>0</v>
      </c>
      <c r="K17" s="72">
        <f>[15]SopäInt!K17</f>
        <v>0</v>
      </c>
      <c r="L17" s="72">
        <f>[15]SopäInt!L17</f>
        <v>0</v>
      </c>
      <c r="M17" s="91">
        <f>[15]SopäInt!M17</f>
        <v>0</v>
      </c>
      <c r="N17" s="86">
        <f t="shared" si="2"/>
        <v>0</v>
      </c>
      <c r="O17" s="72">
        <f>[15]SopäInt!O17</f>
        <v>0</v>
      </c>
      <c r="P17" s="72">
        <f>[15]SopäInt!P17</f>
        <v>0</v>
      </c>
      <c r="Q17" s="72">
        <f>[15]SopäInt!Q17</f>
        <v>0</v>
      </c>
      <c r="R17" s="72">
        <f>[15]SopäInt!R17</f>
        <v>0</v>
      </c>
      <c r="S17" s="72">
        <f>[15]SopäInt!S17</f>
        <v>0</v>
      </c>
      <c r="T17" s="72">
        <f>[15]SopäInt!T17</f>
        <v>0</v>
      </c>
      <c r="U17" s="72">
        <f>[15]SopäInt!U17</f>
        <v>0</v>
      </c>
      <c r="V17" s="72">
        <f>[15]SopäInt!V17</f>
        <v>0</v>
      </c>
      <c r="W17" s="72">
        <f>[15]SopäInt!W17</f>
        <v>0</v>
      </c>
    </row>
    <row r="18" spans="1:23" s="78" customFormat="1" ht="24.75" customHeight="1">
      <c r="A18" s="76"/>
      <c r="B18" s="147" t="s">
        <v>28</v>
      </c>
      <c r="C18" s="148"/>
      <c r="D18" s="75">
        <f t="shared" si="5"/>
        <v>147</v>
      </c>
      <c r="E18" s="6">
        <f>[15]SopäInt!E18</f>
        <v>0</v>
      </c>
      <c r="F18" s="6">
        <f>[15]SopäInt!F18</f>
        <v>44</v>
      </c>
      <c r="G18" s="6">
        <f>[15]SopäInt!G18</f>
        <v>0</v>
      </c>
      <c r="H18" s="7">
        <f>[15]SopäInt!H18</f>
        <v>0</v>
      </c>
      <c r="I18" s="7">
        <f>[15]SopäInt!I18</f>
        <v>44</v>
      </c>
      <c r="J18" s="6">
        <f>[15]SopäInt!J18</f>
        <v>0</v>
      </c>
      <c r="K18" s="6">
        <f>[15]SopäInt!K18</f>
        <v>40</v>
      </c>
      <c r="L18" s="6">
        <f>[15]SopäInt!L18</f>
        <v>19</v>
      </c>
      <c r="M18" s="90">
        <f>[15]SopäInt!M18</f>
        <v>0</v>
      </c>
      <c r="N18" s="85">
        <f t="shared" si="2"/>
        <v>0</v>
      </c>
      <c r="O18" s="6">
        <f>[15]SopäInt!O18</f>
        <v>0</v>
      </c>
      <c r="P18" s="6">
        <f>[15]SopäInt!P18</f>
        <v>0</v>
      </c>
      <c r="Q18" s="6">
        <f>[15]SopäInt!Q18</f>
        <v>0</v>
      </c>
      <c r="R18" s="6">
        <f>[15]SopäInt!R18</f>
        <v>0</v>
      </c>
      <c r="S18" s="6">
        <f>[15]SopäInt!S18</f>
        <v>0</v>
      </c>
      <c r="T18" s="6">
        <f>[15]SopäInt!T18</f>
        <v>0</v>
      </c>
      <c r="U18" s="6">
        <f>[15]SopäInt!U18</f>
        <v>0</v>
      </c>
      <c r="V18" s="6">
        <f>[15]SopäInt!V18</f>
        <v>0</v>
      </c>
      <c r="W18" s="6">
        <f>[15]SopäInt!W18</f>
        <v>0</v>
      </c>
    </row>
    <row r="19" spans="1:23" ht="24.75" customHeight="1">
      <c r="A19" s="149" t="s">
        <v>104</v>
      </c>
      <c r="B19" s="150"/>
      <c r="C19" s="151"/>
      <c r="D19" s="101">
        <f t="shared" si="5"/>
        <v>0</v>
      </c>
      <c r="E19" s="102">
        <f>[15]SopäInt!E19</f>
        <v>0</v>
      </c>
      <c r="F19" s="103">
        <f>[15]SopäInt!F19</f>
        <v>0</v>
      </c>
      <c r="G19" s="102">
        <f>[15]SopäInt!G19</f>
        <v>0</v>
      </c>
      <c r="H19" s="102">
        <f>[15]SopäInt!H19</f>
        <v>0</v>
      </c>
      <c r="I19" s="102">
        <f>[15]SopäInt!I19</f>
        <v>0</v>
      </c>
      <c r="J19" s="102">
        <f>[15]SopäInt!J19</f>
        <v>0</v>
      </c>
      <c r="K19" s="102">
        <f>[15]SopäInt!K19</f>
        <v>0</v>
      </c>
      <c r="L19" s="102">
        <f>[15]SopäInt!L19</f>
        <v>0</v>
      </c>
      <c r="M19" s="104">
        <f>[15]SopäInt!M19</f>
        <v>0</v>
      </c>
      <c r="N19" s="105">
        <f t="shared" si="2"/>
        <v>0</v>
      </c>
      <c r="O19" s="102">
        <f>[15]SopäInt!O19</f>
        <v>0</v>
      </c>
      <c r="P19" s="102">
        <f>[15]SopäInt!P19</f>
        <v>0</v>
      </c>
      <c r="Q19" s="102">
        <f>[15]SopäInt!Q19</f>
        <v>0</v>
      </c>
      <c r="R19" s="102">
        <f>[15]SopäInt!R19</f>
        <v>0</v>
      </c>
      <c r="S19" s="102">
        <f>[15]SopäInt!S19</f>
        <v>0</v>
      </c>
      <c r="T19" s="102">
        <f>[15]SopäInt!T19</f>
        <v>0</v>
      </c>
      <c r="U19" s="102">
        <f>[15]SopäInt!U19</f>
        <v>0</v>
      </c>
      <c r="V19" s="102">
        <f>[15]SopäInt!V19</f>
        <v>0</v>
      </c>
      <c r="W19" s="102">
        <f>[15]SopäInt!W19</f>
        <v>0</v>
      </c>
    </row>
    <row r="20" spans="1:23" ht="35.25" customHeight="1">
      <c r="A20" s="8"/>
      <c r="B20" s="8"/>
      <c r="C20" s="8"/>
      <c r="D20" s="8"/>
      <c r="E20" s="8"/>
      <c r="F20" s="8"/>
    </row>
    <row r="21" spans="1:23" ht="14.25" customHeight="1">
      <c r="A21" s="8"/>
      <c r="B21" s="8"/>
      <c r="C21" s="8"/>
      <c r="D21" s="8"/>
      <c r="E21" s="8"/>
      <c r="F21" s="8"/>
    </row>
    <row r="22" spans="1:23" ht="14.25" customHeight="1"/>
    <row r="23" spans="1:23" ht="14.25" customHeight="1"/>
    <row r="24" spans="1:23" ht="14.25" customHeight="1"/>
    <row r="25" spans="1:23" ht="14.25" customHeight="1"/>
    <row r="26" spans="1:23" ht="14.25" customHeight="1"/>
    <row r="27" spans="1:23" ht="14.25" customHeight="1"/>
    <row r="28" spans="1:23" ht="14.25" customHeight="1"/>
    <row r="29" spans="1:23" ht="14.25" customHeight="1"/>
    <row r="30" spans="1:23" ht="14.25" customHeight="1"/>
    <row r="31" spans="1:23" ht="14.25" customHeight="1"/>
    <row r="32" spans="1:2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9" customHeight="1"/>
    <row r="49" ht="33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9" customHeight="1"/>
    <row r="76" ht="30" customHeight="1"/>
    <row r="92" spans="1:6">
      <c r="A92" s="9"/>
      <c r="B92" s="9"/>
      <c r="C92" s="9"/>
      <c r="D92" s="9"/>
      <c r="E92" s="9"/>
      <c r="F92" s="9"/>
    </row>
    <row r="93" spans="1:6">
      <c r="A93" s="9"/>
      <c r="B93" s="9"/>
      <c r="C93" s="9"/>
      <c r="D93" s="9"/>
      <c r="E93" s="9"/>
      <c r="F93" s="9"/>
    </row>
    <row r="94" spans="1:6">
      <c r="A94" s="9"/>
      <c r="B94" s="9"/>
      <c r="C94" s="9"/>
      <c r="D94" s="9"/>
      <c r="E94" s="9"/>
      <c r="F94" s="9"/>
    </row>
  </sheetData>
  <sheetProtection formatCells="0" formatColumns="0" formatRows="0"/>
  <mergeCells count="22">
    <mergeCell ref="A4:C6"/>
    <mergeCell ref="D4:M5"/>
    <mergeCell ref="N4:W4"/>
    <mergeCell ref="N5:W5"/>
    <mergeCell ref="A1:C1"/>
    <mergeCell ref="D1:M3"/>
    <mergeCell ref="N1:W3"/>
    <mergeCell ref="A2:B2"/>
    <mergeCell ref="A3:B3"/>
    <mergeCell ref="B17:C17"/>
    <mergeCell ref="B18:C18"/>
    <mergeCell ref="A19:C19"/>
    <mergeCell ref="A7:C7"/>
    <mergeCell ref="A9:C9"/>
    <mergeCell ref="B10:C10"/>
    <mergeCell ref="B11:C11"/>
    <mergeCell ref="B12:C12"/>
    <mergeCell ref="A8:C8"/>
    <mergeCell ref="B13:C13"/>
    <mergeCell ref="B14:C14"/>
    <mergeCell ref="B15:C15"/>
    <mergeCell ref="B16:C16"/>
  </mergeCells>
  <printOptions horizontalCentered="1" verticalCentered="1" headings="1"/>
  <pageMargins left="0.70866141732283472" right="0.6692913385826772" top="0.78740157480314965" bottom="0.78740157480314965" header="0.51181102362204722" footer="0.51181102362204722"/>
  <pageSetup paperSize="9" scale="80" pageOrder="overThenDown" orientation="landscape" r:id="rId1"/>
  <headerFooter alignWithMargins="0">
    <oddHeader>&amp;R&amp;"Arial,Standard"Seite &amp;P</oddHeader>
    <oddFooter>&amp;C&amp;"Arial,Standard"&amp;F&amp;R&amp;"Arial,Standard"Blatt "&amp;A"</oddFooter>
  </headerFooter>
  <colBreaks count="1" manualBreakCount="1">
    <brk id="13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topLeftCell="A4" zoomScaleNormal="100" workbookViewId="0">
      <selection activeCell="D13" sqref="D13:J13"/>
    </sheetView>
  </sheetViews>
  <sheetFormatPr baseColWidth="10" defaultColWidth="12" defaultRowHeight="12.75"/>
  <cols>
    <col min="1" max="1" width="12" style="18"/>
    <col min="2" max="2" width="10.5" style="18" customWidth="1"/>
    <col min="3" max="3" width="42.1640625" style="18" customWidth="1"/>
    <col min="4" max="8" width="12" style="18"/>
    <col min="9" max="9" width="2" style="18" customWidth="1"/>
    <col min="10" max="16384" width="12" style="18"/>
  </cols>
  <sheetData>
    <row r="1" spans="1:11">
      <c r="A1" s="139" t="s">
        <v>105</v>
      </c>
      <c r="B1" s="140"/>
      <c r="C1" s="140"/>
      <c r="D1" s="140"/>
      <c r="E1" s="140"/>
      <c r="F1" s="140"/>
      <c r="G1" s="140"/>
      <c r="H1" s="140"/>
    </row>
    <row r="2" spans="1:11">
      <c r="A2" s="140"/>
      <c r="B2" s="140"/>
      <c r="C2" s="140"/>
      <c r="D2" s="140"/>
      <c r="E2" s="140"/>
      <c r="F2" s="140"/>
      <c r="G2" s="140"/>
      <c r="H2" s="140"/>
    </row>
    <row r="3" spans="1:11">
      <c r="A3" s="140"/>
      <c r="B3" s="140"/>
      <c r="C3" s="140"/>
      <c r="D3" s="140"/>
      <c r="E3" s="140"/>
      <c r="F3" s="140"/>
      <c r="G3" s="140"/>
      <c r="H3" s="140"/>
    </row>
    <row r="4" spans="1:11">
      <c r="A4" s="140"/>
      <c r="B4" s="140"/>
      <c r="C4" s="140"/>
      <c r="D4" s="140"/>
      <c r="E4" s="140"/>
      <c r="F4" s="140"/>
      <c r="G4" s="140"/>
      <c r="H4" s="140"/>
    </row>
    <row r="5" spans="1:11" ht="6" customHeight="1">
      <c r="A5" s="140"/>
      <c r="B5" s="140"/>
      <c r="C5" s="140"/>
      <c r="D5" s="140"/>
      <c r="E5" s="140"/>
      <c r="F5" s="140"/>
      <c r="G5" s="140"/>
      <c r="H5" s="140"/>
    </row>
    <row r="6" spans="1:11" ht="12.75" hidden="1" customHeight="1">
      <c r="A6" s="140"/>
      <c r="B6" s="140"/>
      <c r="C6" s="140"/>
      <c r="D6" s="140"/>
      <c r="E6" s="140"/>
      <c r="F6" s="140"/>
      <c r="G6" s="140"/>
      <c r="H6" s="140"/>
    </row>
    <row r="8" spans="1:11" ht="13.5" thickBot="1">
      <c r="A8" s="141" t="s">
        <v>50</v>
      </c>
      <c r="B8" s="141"/>
      <c r="C8" s="17" t="s">
        <v>51</v>
      </c>
      <c r="D8" s="141" t="s">
        <v>52</v>
      </c>
      <c r="E8" s="141"/>
      <c r="F8" s="141"/>
      <c r="G8" s="141"/>
      <c r="H8" s="141"/>
      <c r="I8" s="17"/>
      <c r="J8" s="17"/>
    </row>
    <row r="10" spans="1:11" ht="28.5" customHeight="1">
      <c r="A10" s="136" t="s">
        <v>53</v>
      </c>
      <c r="B10" s="136"/>
      <c r="C10" s="93" t="s">
        <v>102</v>
      </c>
      <c r="D10" s="134" t="s">
        <v>110</v>
      </c>
      <c r="E10" s="134"/>
      <c r="F10" s="134"/>
      <c r="G10" s="134"/>
      <c r="H10" s="134"/>
      <c r="I10" s="134"/>
      <c r="J10" s="134"/>
      <c r="K10" s="19"/>
    </row>
    <row r="11" spans="1:11" ht="28.5" customHeight="1">
      <c r="A11" s="94"/>
      <c r="B11" s="94"/>
      <c r="C11" s="93" t="s">
        <v>100</v>
      </c>
      <c r="D11" s="134" t="s">
        <v>101</v>
      </c>
      <c r="E11" s="134"/>
      <c r="F11" s="134"/>
      <c r="G11" s="134"/>
      <c r="H11" s="134"/>
      <c r="I11" s="134"/>
      <c r="J11" s="134"/>
      <c r="K11" s="19"/>
    </row>
    <row r="12" spans="1:11" ht="28.5" customHeight="1">
      <c r="A12" s="113"/>
      <c r="B12" s="113"/>
      <c r="C12" s="114"/>
      <c r="D12" s="112"/>
      <c r="E12" s="112"/>
      <c r="F12" s="112"/>
      <c r="G12" s="112"/>
      <c r="H12" s="112"/>
      <c r="I12" s="112"/>
      <c r="J12" s="112"/>
      <c r="K12" s="19"/>
    </row>
    <row r="13" spans="1:11" ht="50.25" customHeight="1">
      <c r="A13" s="113" t="s">
        <v>72</v>
      </c>
      <c r="B13" s="113"/>
      <c r="C13" s="114" t="s">
        <v>108</v>
      </c>
      <c r="D13" s="138" t="s">
        <v>115</v>
      </c>
      <c r="E13" s="134"/>
      <c r="F13" s="134"/>
      <c r="G13" s="134"/>
      <c r="H13" s="134"/>
      <c r="I13" s="134"/>
      <c r="J13" s="134"/>
      <c r="K13" s="19"/>
    </row>
    <row r="14" spans="1:11" ht="14.25" customHeight="1">
      <c r="A14" s="94"/>
      <c r="B14" s="94"/>
      <c r="C14" s="93"/>
      <c r="D14" s="95"/>
      <c r="E14" s="95"/>
      <c r="F14" s="95"/>
      <c r="G14" s="95"/>
      <c r="H14" s="95"/>
      <c r="I14" s="95"/>
      <c r="J14" s="95"/>
      <c r="K14" s="19"/>
    </row>
    <row r="15" spans="1:11" ht="63.75" customHeight="1">
      <c r="A15" s="133" t="s">
        <v>55</v>
      </c>
      <c r="B15" s="133"/>
      <c r="C15" s="100" t="s">
        <v>59</v>
      </c>
      <c r="D15" s="135" t="s">
        <v>103</v>
      </c>
      <c r="E15" s="136"/>
      <c r="F15" s="136"/>
      <c r="G15" s="136"/>
      <c r="H15" s="136"/>
      <c r="I15" s="136"/>
      <c r="J15" s="136"/>
      <c r="K15" s="19"/>
    </row>
    <row r="16" spans="1:11" s="97" customFormat="1" ht="63.75" customHeight="1">
      <c r="A16" s="96"/>
      <c r="B16" s="96"/>
      <c r="C16" s="93" t="s">
        <v>56</v>
      </c>
      <c r="D16" s="135" t="s">
        <v>57</v>
      </c>
      <c r="E16" s="136"/>
      <c r="F16" s="136"/>
      <c r="G16" s="136"/>
      <c r="H16" s="136"/>
      <c r="I16" s="136"/>
      <c r="J16" s="136"/>
      <c r="K16" s="94"/>
    </row>
    <row r="17" spans="1:11" s="97" customFormat="1" ht="63.75" customHeight="1">
      <c r="A17" s="126"/>
      <c r="B17" s="126"/>
      <c r="C17" s="127"/>
      <c r="D17" s="127"/>
      <c r="E17" s="128"/>
      <c r="F17" s="128"/>
      <c r="G17" s="128"/>
      <c r="H17" s="128"/>
      <c r="I17" s="128"/>
      <c r="J17" s="128"/>
      <c r="K17" s="128"/>
    </row>
    <row r="18" spans="1:11" s="97" customFormat="1" ht="57" customHeight="1">
      <c r="A18" s="126" t="s">
        <v>76</v>
      </c>
      <c r="B18" s="126"/>
      <c r="C18" s="127" t="s">
        <v>59</v>
      </c>
      <c r="D18" s="135" t="s">
        <v>111</v>
      </c>
      <c r="E18" s="136"/>
      <c r="F18" s="136"/>
      <c r="G18" s="136"/>
      <c r="H18" s="136"/>
      <c r="I18" s="136"/>
      <c r="J18" s="136"/>
      <c r="K18" s="128"/>
    </row>
    <row r="19" spans="1:11" s="97" customFormat="1" ht="14.25" customHeight="1">
      <c r="A19" s="94"/>
      <c r="B19" s="94"/>
      <c r="C19" s="94"/>
      <c r="D19" s="98"/>
      <c r="E19" s="98"/>
      <c r="F19" s="98"/>
      <c r="G19" s="98"/>
      <c r="H19" s="98"/>
      <c r="I19" s="98"/>
      <c r="J19" s="98"/>
      <c r="K19" s="94"/>
    </row>
    <row r="20" spans="1:11" ht="24.75" customHeight="1">
      <c r="A20" s="136" t="s">
        <v>58</v>
      </c>
      <c r="B20" s="136"/>
      <c r="C20" s="94" t="s">
        <v>59</v>
      </c>
      <c r="D20" s="135" t="s">
        <v>60</v>
      </c>
      <c r="E20" s="136"/>
      <c r="F20" s="136"/>
      <c r="G20" s="136"/>
      <c r="H20" s="136"/>
      <c r="I20" s="136"/>
      <c r="J20" s="136"/>
      <c r="K20" s="19"/>
    </row>
    <row r="21" spans="1:11" ht="31.5" customHeight="1">
      <c r="A21" s="94"/>
      <c r="B21" s="94"/>
      <c r="C21" s="93" t="s">
        <v>54</v>
      </c>
      <c r="D21" s="134" t="s">
        <v>61</v>
      </c>
      <c r="E21" s="134"/>
      <c r="F21" s="134"/>
      <c r="G21" s="134"/>
      <c r="H21" s="134"/>
      <c r="I21" s="134"/>
      <c r="J21" s="134"/>
      <c r="K21" s="19"/>
    </row>
    <row r="22" spans="1:11">
      <c r="A22" s="94"/>
      <c r="B22" s="94"/>
      <c r="C22" s="94"/>
      <c r="D22" s="93"/>
      <c r="E22" s="94"/>
      <c r="F22" s="94"/>
      <c r="G22" s="94"/>
      <c r="H22" s="94"/>
      <c r="I22" s="94"/>
      <c r="J22" s="94"/>
      <c r="K22" s="19"/>
    </row>
    <row r="23" spans="1:11" ht="53.25" customHeight="1">
      <c r="A23" s="133" t="s">
        <v>62</v>
      </c>
      <c r="B23" s="133"/>
      <c r="C23" s="93" t="s">
        <v>59</v>
      </c>
      <c r="D23" s="134" t="s">
        <v>109</v>
      </c>
      <c r="E23" s="134"/>
      <c r="F23" s="134"/>
      <c r="G23" s="134"/>
      <c r="H23" s="134"/>
      <c r="I23" s="134"/>
      <c r="J23" s="134"/>
      <c r="K23" s="19"/>
    </row>
    <row r="24" spans="1:11" s="97" customFormat="1">
      <c r="A24" s="94"/>
      <c r="B24" s="94"/>
      <c r="C24" s="94"/>
      <c r="D24" s="93"/>
      <c r="E24" s="94"/>
      <c r="F24" s="94"/>
      <c r="G24" s="94"/>
      <c r="H24" s="94"/>
      <c r="I24" s="94"/>
      <c r="J24" s="94"/>
      <c r="K24" s="94"/>
    </row>
    <row r="25" spans="1:11" s="97" customFormat="1" ht="66.75" customHeight="1">
      <c r="A25" s="94" t="s">
        <v>63</v>
      </c>
      <c r="B25" s="94"/>
      <c r="C25" s="93" t="s">
        <v>64</v>
      </c>
      <c r="D25" s="133" t="s">
        <v>65</v>
      </c>
      <c r="E25" s="133"/>
      <c r="F25" s="133"/>
      <c r="G25" s="133"/>
      <c r="H25" s="133"/>
      <c r="I25" s="133"/>
      <c r="J25" s="133"/>
      <c r="K25" s="94"/>
    </row>
    <row r="26" spans="1:11" s="97" customFormat="1" ht="29.25" customHeight="1">
      <c r="A26" s="94"/>
      <c r="B26" s="94"/>
      <c r="C26" s="93" t="s">
        <v>54</v>
      </c>
      <c r="D26" s="133" t="s">
        <v>66</v>
      </c>
      <c r="E26" s="133"/>
      <c r="F26" s="133"/>
      <c r="G26" s="133"/>
      <c r="H26" s="133"/>
      <c r="I26" s="133"/>
      <c r="J26" s="133"/>
      <c r="K26" s="94"/>
    </row>
    <row r="27" spans="1:11" s="97" customFormat="1" ht="54.75" customHeight="1">
      <c r="A27" s="94"/>
      <c r="B27" s="94"/>
      <c r="C27" s="93" t="s">
        <v>67</v>
      </c>
      <c r="D27" s="133" t="s">
        <v>68</v>
      </c>
      <c r="E27" s="133"/>
      <c r="F27" s="133"/>
      <c r="G27" s="133"/>
      <c r="H27" s="133"/>
      <c r="I27" s="133"/>
      <c r="J27" s="133"/>
      <c r="K27" s="94"/>
    </row>
    <row r="28" spans="1:11" s="97" customFormat="1">
      <c r="D28" s="99"/>
      <c r="E28" s="99"/>
      <c r="F28" s="99"/>
      <c r="G28" s="99"/>
      <c r="H28" s="99"/>
      <c r="I28" s="99"/>
      <c r="J28" s="99"/>
    </row>
    <row r="29" spans="1:11" ht="30.75" customHeight="1">
      <c r="A29" s="133" t="s">
        <v>69</v>
      </c>
      <c r="B29" s="133"/>
      <c r="C29" s="19" t="s">
        <v>102</v>
      </c>
      <c r="D29" s="137" t="s">
        <v>106</v>
      </c>
      <c r="E29" s="137"/>
      <c r="F29" s="137"/>
      <c r="G29" s="137"/>
      <c r="H29" s="137"/>
      <c r="I29" s="137"/>
      <c r="J29" s="137"/>
    </row>
    <row r="30" spans="1:11" ht="25.5">
      <c r="C30" s="93" t="s">
        <v>54</v>
      </c>
      <c r="D30" s="134" t="s">
        <v>99</v>
      </c>
      <c r="E30" s="134"/>
      <c r="F30" s="134"/>
      <c r="G30" s="134"/>
      <c r="H30" s="134"/>
      <c r="I30" s="134"/>
      <c r="J30" s="134"/>
    </row>
  </sheetData>
  <mergeCells count="22">
    <mergeCell ref="D13:J13"/>
    <mergeCell ref="D11:J11"/>
    <mergeCell ref="A1:H6"/>
    <mergeCell ref="A8:B8"/>
    <mergeCell ref="D8:H8"/>
    <mergeCell ref="A10:B10"/>
    <mergeCell ref="D10:J10"/>
    <mergeCell ref="A15:B15"/>
    <mergeCell ref="D15:J15"/>
    <mergeCell ref="A20:B20"/>
    <mergeCell ref="D20:J20"/>
    <mergeCell ref="D21:J21"/>
    <mergeCell ref="A29:B29"/>
    <mergeCell ref="D30:J30"/>
    <mergeCell ref="D16:J16"/>
    <mergeCell ref="D29:J29"/>
    <mergeCell ref="A23:B23"/>
    <mergeCell ref="D23:J23"/>
    <mergeCell ref="D25:J25"/>
    <mergeCell ref="D26:J26"/>
    <mergeCell ref="D27:J27"/>
    <mergeCell ref="D18:J18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&amp;R&amp;"Arial,Standard"Seite&amp;P</oddHeader>
    <oddFooter>&amp;C&amp;"Arial,Standard"&amp;F&amp;R&amp;"Arial,Standard"&amp;A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8"/>
  <dimension ref="A1:W94"/>
  <sheetViews>
    <sheetView zoomScale="110" zoomScaleNormal="110" zoomScaleSheetLayoutView="80" workbookViewId="0">
      <pane xSplit="3" ySplit="6" topLeftCell="D7" activePane="bottomRight" state="frozen"/>
      <selection activeCell="L2" sqref="L2"/>
      <selection pane="topRight" activeCell="L2" sqref="L2"/>
      <selection pane="bottomLeft" activeCell="L2" sqref="L2"/>
      <selection pane="bottomRight" activeCell="L2" sqref="L2"/>
    </sheetView>
  </sheetViews>
  <sheetFormatPr baseColWidth="10" defaultColWidth="12" defaultRowHeight="12.75"/>
  <cols>
    <col min="1" max="1" width="2.33203125" style="1" customWidth="1"/>
    <col min="2" max="3" width="13.83203125" style="1" customWidth="1"/>
    <col min="4" max="23" width="11.33203125" style="1" customWidth="1"/>
    <col min="24" max="16384" width="12" style="1"/>
  </cols>
  <sheetData>
    <row r="1" spans="1:23" ht="30" customHeight="1">
      <c r="A1" s="180" t="s">
        <v>0</v>
      </c>
      <c r="B1" s="181"/>
      <c r="C1" s="182"/>
      <c r="D1" s="171"/>
      <c r="E1" s="183"/>
      <c r="F1" s="183"/>
      <c r="G1" s="183"/>
      <c r="H1" s="183"/>
      <c r="I1" s="183"/>
      <c r="J1" s="183"/>
      <c r="K1" s="183"/>
      <c r="L1" s="183"/>
      <c r="M1" s="184"/>
      <c r="N1" s="183"/>
      <c r="O1" s="183"/>
      <c r="P1" s="183"/>
      <c r="Q1" s="183"/>
      <c r="R1" s="183"/>
      <c r="S1" s="183"/>
      <c r="T1" s="183"/>
      <c r="U1" s="183"/>
      <c r="V1" s="183"/>
      <c r="W1" s="191"/>
    </row>
    <row r="2" spans="1:23" ht="16.5" customHeight="1">
      <c r="A2" s="195" t="s">
        <v>1</v>
      </c>
      <c r="B2" s="196"/>
      <c r="C2" s="92" t="str">
        <f>[16]SKL!C2</f>
        <v>2017/18</v>
      </c>
      <c r="D2" s="185"/>
      <c r="E2" s="186"/>
      <c r="F2" s="186"/>
      <c r="G2" s="186"/>
      <c r="H2" s="186"/>
      <c r="I2" s="186"/>
      <c r="J2" s="186"/>
      <c r="K2" s="186"/>
      <c r="L2" s="186"/>
      <c r="M2" s="187"/>
      <c r="N2" s="192"/>
      <c r="O2" s="186"/>
      <c r="P2" s="186"/>
      <c r="Q2" s="186"/>
      <c r="R2" s="186"/>
      <c r="S2" s="186"/>
      <c r="T2" s="186"/>
      <c r="U2" s="186"/>
      <c r="V2" s="186"/>
      <c r="W2" s="193"/>
    </row>
    <row r="3" spans="1:23" ht="16.5" customHeight="1">
      <c r="A3" s="197" t="s">
        <v>2</v>
      </c>
      <c r="B3" s="198"/>
      <c r="C3" s="92" t="s">
        <v>44</v>
      </c>
      <c r="D3" s="188"/>
      <c r="E3" s="189"/>
      <c r="F3" s="189"/>
      <c r="G3" s="189"/>
      <c r="H3" s="189"/>
      <c r="I3" s="189"/>
      <c r="J3" s="189"/>
      <c r="K3" s="189"/>
      <c r="L3" s="189"/>
      <c r="M3" s="190"/>
      <c r="N3" s="189"/>
      <c r="O3" s="189"/>
      <c r="P3" s="189"/>
      <c r="Q3" s="189"/>
      <c r="R3" s="189"/>
      <c r="S3" s="189"/>
      <c r="T3" s="189"/>
      <c r="U3" s="189"/>
      <c r="V3" s="189"/>
      <c r="W3" s="194"/>
    </row>
    <row r="4" spans="1:23" ht="21" customHeight="1">
      <c r="A4" s="162" t="s">
        <v>3</v>
      </c>
      <c r="B4" s="163"/>
      <c r="C4" s="164"/>
      <c r="D4" s="171" t="s">
        <v>4</v>
      </c>
      <c r="E4" s="172"/>
      <c r="F4" s="173"/>
      <c r="G4" s="173"/>
      <c r="H4" s="173"/>
      <c r="I4" s="173"/>
      <c r="J4" s="173"/>
      <c r="K4" s="173"/>
      <c r="L4" s="173"/>
      <c r="M4" s="174"/>
      <c r="N4" s="178" t="s">
        <v>5</v>
      </c>
      <c r="O4" s="178"/>
      <c r="P4" s="178"/>
      <c r="Q4" s="178"/>
      <c r="R4" s="178"/>
      <c r="S4" s="178"/>
      <c r="T4" s="178"/>
      <c r="U4" s="178"/>
      <c r="V4" s="178"/>
      <c r="W4" s="179"/>
    </row>
    <row r="5" spans="1:23" ht="20.25" customHeight="1">
      <c r="A5" s="165"/>
      <c r="B5" s="166"/>
      <c r="C5" s="167"/>
      <c r="D5" s="175"/>
      <c r="E5" s="176"/>
      <c r="F5" s="176"/>
      <c r="G5" s="176"/>
      <c r="H5" s="176"/>
      <c r="I5" s="176"/>
      <c r="J5" s="176"/>
      <c r="K5" s="176"/>
      <c r="L5" s="176"/>
      <c r="M5" s="177"/>
      <c r="N5" s="169" t="s">
        <v>6</v>
      </c>
      <c r="O5" s="176"/>
      <c r="P5" s="169"/>
      <c r="Q5" s="169"/>
      <c r="R5" s="169"/>
      <c r="S5" s="169"/>
      <c r="T5" s="169"/>
      <c r="U5" s="169"/>
      <c r="V5" s="169"/>
      <c r="W5" s="170"/>
    </row>
    <row r="6" spans="1:23" ht="60" customHeight="1">
      <c r="A6" s="168"/>
      <c r="B6" s="169"/>
      <c r="C6" s="170"/>
      <c r="D6" s="2" t="s">
        <v>7</v>
      </c>
      <c r="E6" s="3" t="s">
        <v>8</v>
      </c>
      <c r="F6" s="3" t="s">
        <v>9</v>
      </c>
      <c r="G6" s="4" t="s">
        <v>10</v>
      </c>
      <c r="H6" s="3" t="s">
        <v>11</v>
      </c>
      <c r="I6" s="4" t="s">
        <v>12</v>
      </c>
      <c r="J6" s="3" t="s">
        <v>13</v>
      </c>
      <c r="K6" s="4" t="s">
        <v>14</v>
      </c>
      <c r="L6" s="3" t="s">
        <v>15</v>
      </c>
      <c r="M6" s="87" t="s">
        <v>16</v>
      </c>
      <c r="N6" s="11" t="s">
        <v>7</v>
      </c>
      <c r="O6" s="3" t="s">
        <v>8</v>
      </c>
      <c r="P6" s="3" t="s">
        <v>9</v>
      </c>
      <c r="Q6" s="4" t="s">
        <v>10</v>
      </c>
      <c r="R6" s="3" t="s">
        <v>11</v>
      </c>
      <c r="S6" s="4" t="s">
        <v>12</v>
      </c>
      <c r="T6" s="3" t="s">
        <v>13</v>
      </c>
      <c r="U6" s="4" t="s">
        <v>14</v>
      </c>
      <c r="V6" s="3" t="s">
        <v>15</v>
      </c>
      <c r="W6" s="5" t="s">
        <v>16</v>
      </c>
    </row>
    <row r="7" spans="1:23" ht="33" customHeight="1" thickBot="1">
      <c r="A7" s="152" t="s">
        <v>17</v>
      </c>
      <c r="B7" s="153"/>
      <c r="C7" s="154"/>
      <c r="D7" s="79">
        <f>SUM(E7:M7)</f>
        <v>11745</v>
      </c>
      <c r="E7" s="34">
        <f>SUM(E8,E9,E19)</f>
        <v>0</v>
      </c>
      <c r="F7" s="34">
        <f t="shared" ref="F7:M7" si="0">SUM(F8,F9,F19)</f>
        <v>3590</v>
      </c>
      <c r="G7" s="34">
        <f t="shared" si="0"/>
        <v>0</v>
      </c>
      <c r="H7" s="34">
        <f t="shared" si="0"/>
        <v>0</v>
      </c>
      <c r="I7" s="34">
        <f t="shared" si="0"/>
        <v>294</v>
      </c>
      <c r="J7" s="34">
        <f t="shared" si="0"/>
        <v>0</v>
      </c>
      <c r="K7" s="34">
        <f t="shared" si="0"/>
        <v>443</v>
      </c>
      <c r="L7" s="34">
        <f t="shared" si="0"/>
        <v>7225</v>
      </c>
      <c r="M7" s="88">
        <f t="shared" si="0"/>
        <v>193</v>
      </c>
      <c r="N7" s="34">
        <f>SUM(O7:W7)</f>
        <v>614</v>
      </c>
      <c r="O7" s="34">
        <f>SUM(O8,O9,O19)</f>
        <v>0</v>
      </c>
      <c r="P7" s="34">
        <f t="shared" ref="P7:W7" si="1">SUM(P8,P9,P19)</f>
        <v>248</v>
      </c>
      <c r="Q7" s="34">
        <f t="shared" si="1"/>
        <v>0</v>
      </c>
      <c r="R7" s="34">
        <f t="shared" si="1"/>
        <v>0</v>
      </c>
      <c r="S7" s="34">
        <f t="shared" si="1"/>
        <v>9</v>
      </c>
      <c r="T7" s="34">
        <f t="shared" si="1"/>
        <v>0</v>
      </c>
      <c r="U7" s="34">
        <f t="shared" si="1"/>
        <v>8</v>
      </c>
      <c r="V7" s="34">
        <f t="shared" si="1"/>
        <v>347</v>
      </c>
      <c r="W7" s="34">
        <f t="shared" si="1"/>
        <v>2</v>
      </c>
    </row>
    <row r="8" spans="1:23" ht="24.75" customHeight="1" thickTop="1">
      <c r="A8" s="158" t="s">
        <v>18</v>
      </c>
      <c r="B8" s="159"/>
      <c r="C8" s="160"/>
      <c r="D8" s="80">
        <f>SUM(E8:M8)</f>
        <v>7304</v>
      </c>
      <c r="E8" s="81">
        <f>[16]SopäInt!E8</f>
        <v>0</v>
      </c>
      <c r="F8" s="81">
        <f>[16]SopäInt!F8</f>
        <v>1491</v>
      </c>
      <c r="G8" s="81">
        <f>[16]SopäInt!G8</f>
        <v>0</v>
      </c>
      <c r="H8" s="82">
        <f>[16]SopäInt!H8</f>
        <v>0</v>
      </c>
      <c r="I8" s="82">
        <f>[16]SopäInt!I8</f>
        <v>220</v>
      </c>
      <c r="J8" s="81">
        <f>[16]SopäInt!J8</f>
        <v>0</v>
      </c>
      <c r="K8" s="81">
        <f>[16]SopäInt!K8</f>
        <v>16</v>
      </c>
      <c r="L8" s="81">
        <f>[16]SopäInt!L8</f>
        <v>5473</v>
      </c>
      <c r="M8" s="89">
        <f>[16]SopäInt!M8</f>
        <v>104</v>
      </c>
      <c r="N8" s="84">
        <f t="shared" ref="N8:N19" si="2">SUM(O8:W8)</f>
        <v>431</v>
      </c>
      <c r="O8" s="81">
        <f>[16]SopäInt!O8</f>
        <v>0</v>
      </c>
      <c r="P8" s="81">
        <f>[16]SopäInt!P8</f>
        <v>126</v>
      </c>
      <c r="Q8" s="81">
        <f>[16]SopäInt!Q8</f>
        <v>0</v>
      </c>
      <c r="R8" s="81">
        <f>[16]SopäInt!R8</f>
        <v>0</v>
      </c>
      <c r="S8" s="81">
        <f>[16]SopäInt!S8</f>
        <v>9</v>
      </c>
      <c r="T8" s="81">
        <f>[16]SopäInt!T8</f>
        <v>0</v>
      </c>
      <c r="U8" s="81">
        <f>[16]SopäInt!U8</f>
        <v>0</v>
      </c>
      <c r="V8" s="81">
        <f>[16]SopäInt!V8</f>
        <v>295</v>
      </c>
      <c r="W8" s="81">
        <f>[16]SopäInt!W8</f>
        <v>1</v>
      </c>
    </row>
    <row r="9" spans="1:23" ht="24.75" customHeight="1">
      <c r="A9" s="149" t="s">
        <v>19</v>
      </c>
      <c r="B9" s="150"/>
      <c r="C9" s="151"/>
      <c r="D9" s="83">
        <f>SUM(E9:M9)</f>
        <v>4406</v>
      </c>
      <c r="E9" s="44">
        <f>SUM(E10:E18)</f>
        <v>0</v>
      </c>
      <c r="F9" s="44">
        <f t="shared" ref="F9:M9" si="3">SUM(F10:F18)</f>
        <v>2082</v>
      </c>
      <c r="G9" s="44">
        <f t="shared" si="3"/>
        <v>0</v>
      </c>
      <c r="H9" s="44">
        <f t="shared" si="3"/>
        <v>0</v>
      </c>
      <c r="I9" s="44">
        <f t="shared" si="3"/>
        <v>70</v>
      </c>
      <c r="J9" s="44">
        <f t="shared" si="3"/>
        <v>0</v>
      </c>
      <c r="K9" s="44">
        <f t="shared" si="3"/>
        <v>419</v>
      </c>
      <c r="L9" s="44">
        <f t="shared" si="3"/>
        <v>1746</v>
      </c>
      <c r="M9" s="44">
        <f t="shared" si="3"/>
        <v>89</v>
      </c>
      <c r="N9" s="44">
        <f t="shared" si="2"/>
        <v>181</v>
      </c>
      <c r="O9" s="44">
        <f>SUM(O10:O18)</f>
        <v>0</v>
      </c>
      <c r="P9" s="44">
        <f t="shared" ref="P9:W9" si="4">SUM(P10:P18)</f>
        <v>121</v>
      </c>
      <c r="Q9" s="44">
        <f t="shared" si="4"/>
        <v>0</v>
      </c>
      <c r="R9" s="44">
        <f t="shared" si="4"/>
        <v>0</v>
      </c>
      <c r="S9" s="44">
        <f t="shared" si="4"/>
        <v>0</v>
      </c>
      <c r="T9" s="44">
        <f t="shared" si="4"/>
        <v>0</v>
      </c>
      <c r="U9" s="44">
        <f t="shared" si="4"/>
        <v>8</v>
      </c>
      <c r="V9" s="44">
        <f t="shared" si="4"/>
        <v>51</v>
      </c>
      <c r="W9" s="44">
        <f t="shared" si="4"/>
        <v>1</v>
      </c>
    </row>
    <row r="10" spans="1:23" ht="24.75" customHeight="1">
      <c r="A10" s="76"/>
      <c r="B10" s="155" t="s">
        <v>20</v>
      </c>
      <c r="C10" s="156"/>
      <c r="D10" s="75">
        <f t="shared" ref="D10:D19" si="5">SUM(E10:M10)</f>
        <v>222</v>
      </c>
      <c r="E10" s="6">
        <f>[16]SopäInt!E10</f>
        <v>0</v>
      </c>
      <c r="F10" s="6">
        <f>[16]SopäInt!F10</f>
        <v>81</v>
      </c>
      <c r="G10" s="6">
        <f>[16]SopäInt!G10</f>
        <v>0</v>
      </c>
      <c r="H10" s="7">
        <f>[16]SopäInt!H10</f>
        <v>0</v>
      </c>
      <c r="I10" s="7">
        <f>[16]SopäInt!I10</f>
        <v>3</v>
      </c>
      <c r="J10" s="6">
        <f>[16]SopäInt!J10</f>
        <v>0</v>
      </c>
      <c r="K10" s="6">
        <f>[16]SopäInt!K10</f>
        <v>34</v>
      </c>
      <c r="L10" s="6">
        <f>[16]SopäInt!L10</f>
        <v>102</v>
      </c>
      <c r="M10" s="90">
        <f>[16]SopäInt!M10</f>
        <v>2</v>
      </c>
      <c r="N10" s="85">
        <f t="shared" si="2"/>
        <v>22</v>
      </c>
      <c r="O10" s="6">
        <f>[16]SopäInt!O10</f>
        <v>0</v>
      </c>
      <c r="P10" s="6">
        <f>[16]SopäInt!P10</f>
        <v>9</v>
      </c>
      <c r="Q10" s="6">
        <f>[16]SopäInt!Q10</f>
        <v>0</v>
      </c>
      <c r="R10" s="6">
        <f>[16]SopäInt!R10</f>
        <v>0</v>
      </c>
      <c r="S10" s="6">
        <f>[16]SopäInt!S10</f>
        <v>0</v>
      </c>
      <c r="T10" s="6">
        <f>[16]SopäInt!T10</f>
        <v>0</v>
      </c>
      <c r="U10" s="6">
        <f>[16]SopäInt!U10</f>
        <v>1</v>
      </c>
      <c r="V10" s="6">
        <f>[16]SopäInt!V10</f>
        <v>12</v>
      </c>
      <c r="W10" s="111">
        <f>[16]SopäInt!W10</f>
        <v>0</v>
      </c>
    </row>
    <row r="11" spans="1:23" ht="24.75" customHeight="1">
      <c r="A11" s="71"/>
      <c r="B11" s="157" t="s">
        <v>21</v>
      </c>
      <c r="C11" s="146"/>
      <c r="D11" s="70">
        <f t="shared" si="5"/>
        <v>374</v>
      </c>
      <c r="E11" s="72">
        <f>[16]SopäInt!E11</f>
        <v>0</v>
      </c>
      <c r="F11" s="72">
        <f>[16]SopäInt!F11</f>
        <v>143</v>
      </c>
      <c r="G11" s="72">
        <f>[16]SopäInt!G11</f>
        <v>0</v>
      </c>
      <c r="H11" s="73">
        <f>[16]SopäInt!H11</f>
        <v>0</v>
      </c>
      <c r="I11" s="73">
        <f>[16]SopäInt!I11</f>
        <v>8</v>
      </c>
      <c r="J11" s="72">
        <f>[16]SopäInt!J11</f>
        <v>0</v>
      </c>
      <c r="K11" s="72">
        <f>[16]SopäInt!K11</f>
        <v>81</v>
      </c>
      <c r="L11" s="72">
        <f>[16]SopäInt!L11</f>
        <v>138</v>
      </c>
      <c r="M11" s="91">
        <f>[16]SopäInt!M11</f>
        <v>4</v>
      </c>
      <c r="N11" s="86">
        <f t="shared" si="2"/>
        <v>11</v>
      </c>
      <c r="O11" s="72">
        <f>[16]SopäInt!O11</f>
        <v>0</v>
      </c>
      <c r="P11" s="72">
        <f>[16]SopäInt!P11</f>
        <v>8</v>
      </c>
      <c r="Q11" s="72">
        <f>[16]SopäInt!Q11</f>
        <v>0</v>
      </c>
      <c r="R11" s="72">
        <f>[16]SopäInt!R11</f>
        <v>0</v>
      </c>
      <c r="S11" s="72">
        <f>[16]SopäInt!S11</f>
        <v>0</v>
      </c>
      <c r="T11" s="72">
        <f>[16]SopäInt!T11</f>
        <v>0</v>
      </c>
      <c r="U11" s="72">
        <f>[16]SopäInt!U11</f>
        <v>1</v>
      </c>
      <c r="V11" s="72">
        <f>[16]SopäInt!V11</f>
        <v>2</v>
      </c>
      <c r="W11" s="73">
        <f>[16]SopäInt!W11</f>
        <v>0</v>
      </c>
    </row>
    <row r="12" spans="1:23" ht="24.75" customHeight="1">
      <c r="A12" s="77"/>
      <c r="B12" s="155" t="s">
        <v>22</v>
      </c>
      <c r="C12" s="156"/>
      <c r="D12" s="75">
        <f t="shared" si="5"/>
        <v>807</v>
      </c>
      <c r="E12" s="6">
        <f>[16]SopäInt!E12</f>
        <v>0</v>
      </c>
      <c r="F12" s="6">
        <f>[16]SopäInt!F12</f>
        <v>803</v>
      </c>
      <c r="G12" s="6">
        <f>[16]SopäInt!G12</f>
        <v>0</v>
      </c>
      <c r="H12" s="7">
        <f>[16]SopäInt!H12</f>
        <v>0</v>
      </c>
      <c r="I12" s="7">
        <f>[16]SopäInt!I12</f>
        <v>0</v>
      </c>
      <c r="J12" s="6">
        <f>[16]SopäInt!J12</f>
        <v>0</v>
      </c>
      <c r="K12" s="6">
        <f>[16]SopäInt!K12</f>
        <v>0</v>
      </c>
      <c r="L12" s="6">
        <f>[16]SopäInt!L12</f>
        <v>0</v>
      </c>
      <c r="M12" s="90">
        <f>[16]SopäInt!M12</f>
        <v>4</v>
      </c>
      <c r="N12" s="85">
        <f t="shared" si="2"/>
        <v>51</v>
      </c>
      <c r="O12" s="6">
        <f>[16]SopäInt!O12</f>
        <v>0</v>
      </c>
      <c r="P12" s="6">
        <f>[16]SopäInt!P12</f>
        <v>51</v>
      </c>
      <c r="Q12" s="6">
        <f>[16]SopäInt!Q12</f>
        <v>0</v>
      </c>
      <c r="R12" s="6">
        <f>[16]SopäInt!R12</f>
        <v>0</v>
      </c>
      <c r="S12" s="6">
        <f>[16]SopäInt!S12</f>
        <v>0</v>
      </c>
      <c r="T12" s="6">
        <f>[16]SopäInt!T12</f>
        <v>0</v>
      </c>
      <c r="U12" s="6">
        <f>[16]SopäInt!U12</f>
        <v>0</v>
      </c>
      <c r="V12" s="6">
        <f>[16]SopäInt!V12</f>
        <v>0</v>
      </c>
      <c r="W12" s="7">
        <f>[16]SopäInt!W12</f>
        <v>0</v>
      </c>
    </row>
    <row r="13" spans="1:23" ht="24.75" customHeight="1">
      <c r="A13" s="74"/>
      <c r="B13" s="145" t="s">
        <v>23</v>
      </c>
      <c r="C13" s="161"/>
      <c r="D13" s="70">
        <f t="shared" si="5"/>
        <v>700</v>
      </c>
      <c r="E13" s="72">
        <f>[16]SopäInt!E13</f>
        <v>0</v>
      </c>
      <c r="F13" s="72">
        <f>[16]SopäInt!F13</f>
        <v>273</v>
      </c>
      <c r="G13" s="72">
        <f>[16]SopäInt!G13</f>
        <v>0</v>
      </c>
      <c r="H13" s="73">
        <f>[16]SopäInt!H13</f>
        <v>0</v>
      </c>
      <c r="I13" s="73">
        <f>[16]SopäInt!I13</f>
        <v>7</v>
      </c>
      <c r="J13" s="72">
        <f>[16]SopäInt!J13</f>
        <v>0</v>
      </c>
      <c r="K13" s="72">
        <f>[16]SopäInt!K13</f>
        <v>85</v>
      </c>
      <c r="L13" s="72">
        <f>[16]SopäInt!L13</f>
        <v>332</v>
      </c>
      <c r="M13" s="91">
        <f>[16]SopäInt!M13</f>
        <v>3</v>
      </c>
      <c r="N13" s="86">
        <f t="shared" si="2"/>
        <v>18</v>
      </c>
      <c r="O13" s="72">
        <f>[16]SopäInt!O13</f>
        <v>0</v>
      </c>
      <c r="P13" s="72">
        <f>[16]SopäInt!P13</f>
        <v>9</v>
      </c>
      <c r="Q13" s="72">
        <f>[16]SopäInt!Q13</f>
        <v>0</v>
      </c>
      <c r="R13" s="72">
        <f>[16]SopäInt!R13</f>
        <v>0</v>
      </c>
      <c r="S13" s="72">
        <f>[16]SopäInt!S13</f>
        <v>0</v>
      </c>
      <c r="T13" s="72">
        <f>[16]SopäInt!T13</f>
        <v>0</v>
      </c>
      <c r="U13" s="72">
        <f>[16]SopäInt!U13</f>
        <v>2</v>
      </c>
      <c r="V13" s="72">
        <f>[16]SopäInt!V13</f>
        <v>7</v>
      </c>
      <c r="W13" s="73">
        <f>[16]SopäInt!W13</f>
        <v>0</v>
      </c>
    </row>
    <row r="14" spans="1:23" ht="24.75" customHeight="1">
      <c r="A14" s="76"/>
      <c r="B14" s="155" t="s">
        <v>24</v>
      </c>
      <c r="C14" s="156"/>
      <c r="D14" s="75">
        <f t="shared" si="5"/>
        <v>617</v>
      </c>
      <c r="E14" s="6">
        <f>[16]SopäInt!E14</f>
        <v>0</v>
      </c>
      <c r="F14" s="6">
        <f>[16]SopäInt!F14</f>
        <v>315</v>
      </c>
      <c r="G14" s="6">
        <f>[16]SopäInt!G14</f>
        <v>0</v>
      </c>
      <c r="H14" s="7">
        <f>[16]SopäInt!H14</f>
        <v>0</v>
      </c>
      <c r="I14" s="7">
        <f>[16]SopäInt!I14</f>
        <v>2</v>
      </c>
      <c r="J14" s="6">
        <f>[16]SopäInt!J14</f>
        <v>0</v>
      </c>
      <c r="K14" s="6">
        <f>[16]SopäInt!K14</f>
        <v>33</v>
      </c>
      <c r="L14" s="6">
        <f>[16]SopäInt!L14</f>
        <v>225</v>
      </c>
      <c r="M14" s="90">
        <f>[16]SopäInt!M14</f>
        <v>42</v>
      </c>
      <c r="N14" s="85">
        <f t="shared" si="2"/>
        <v>43</v>
      </c>
      <c r="O14" s="6">
        <f>[16]SopäInt!O14</f>
        <v>0</v>
      </c>
      <c r="P14" s="6">
        <f>[16]SopäInt!P14</f>
        <v>30</v>
      </c>
      <c r="Q14" s="6">
        <f>[16]SopäInt!Q14</f>
        <v>0</v>
      </c>
      <c r="R14" s="6">
        <f>[16]SopäInt!R14</f>
        <v>0</v>
      </c>
      <c r="S14" s="6">
        <f>[16]SopäInt!S14</f>
        <v>0</v>
      </c>
      <c r="T14" s="6">
        <f>[16]SopäInt!T14</f>
        <v>0</v>
      </c>
      <c r="U14" s="6">
        <f>[16]SopäInt!U14</f>
        <v>0</v>
      </c>
      <c r="V14" s="6">
        <f>[16]SopäInt!V14</f>
        <v>13</v>
      </c>
      <c r="W14" s="7">
        <f>[16]SopäInt!W14</f>
        <v>0</v>
      </c>
    </row>
    <row r="15" spans="1:23" ht="24.75" customHeight="1">
      <c r="A15" s="71"/>
      <c r="B15" s="145" t="s">
        <v>25</v>
      </c>
      <c r="C15" s="146"/>
      <c r="D15" s="70">
        <f t="shared" si="5"/>
        <v>880</v>
      </c>
      <c r="E15" s="72">
        <f>[16]SopäInt!E15</f>
        <v>0</v>
      </c>
      <c r="F15" s="72">
        <f>[16]SopäInt!F15</f>
        <v>307</v>
      </c>
      <c r="G15" s="72">
        <f>[16]SopäInt!G15</f>
        <v>0</v>
      </c>
      <c r="H15" s="73">
        <f>[16]SopäInt!H15</f>
        <v>0</v>
      </c>
      <c r="I15" s="73">
        <f>[16]SopäInt!I15</f>
        <v>25</v>
      </c>
      <c r="J15" s="72">
        <f>[16]SopäInt!J15</f>
        <v>0</v>
      </c>
      <c r="K15" s="72">
        <f>[16]SopäInt!K15</f>
        <v>30</v>
      </c>
      <c r="L15" s="72">
        <f>[16]SopäInt!L15</f>
        <v>488</v>
      </c>
      <c r="M15" s="91">
        <f>[16]SopäInt!M15</f>
        <v>30</v>
      </c>
      <c r="N15" s="86">
        <f t="shared" si="2"/>
        <v>27</v>
      </c>
      <c r="O15" s="72">
        <f>[16]SopäInt!O15</f>
        <v>0</v>
      </c>
      <c r="P15" s="72">
        <f>[16]SopäInt!P15</f>
        <v>11</v>
      </c>
      <c r="Q15" s="72">
        <f>[16]SopäInt!Q15</f>
        <v>0</v>
      </c>
      <c r="R15" s="72">
        <f>[16]SopäInt!R15</f>
        <v>0</v>
      </c>
      <c r="S15" s="72">
        <f>[16]SopäInt!S15</f>
        <v>0</v>
      </c>
      <c r="T15" s="72">
        <f>[16]SopäInt!T15</f>
        <v>0</v>
      </c>
      <c r="U15" s="72">
        <f>[16]SopäInt!U15</f>
        <v>1</v>
      </c>
      <c r="V15" s="72">
        <f>[16]SopäInt!V15</f>
        <v>14</v>
      </c>
      <c r="W15" s="73">
        <f>[16]SopäInt!W15</f>
        <v>1</v>
      </c>
    </row>
    <row r="16" spans="1:23" s="78" customFormat="1" ht="24.75" customHeight="1">
      <c r="A16" s="77"/>
      <c r="B16" s="155" t="s">
        <v>26</v>
      </c>
      <c r="C16" s="156"/>
      <c r="D16" s="75">
        <f t="shared" si="5"/>
        <v>806</v>
      </c>
      <c r="E16" s="6">
        <f>[16]SopäInt!E16</f>
        <v>0</v>
      </c>
      <c r="F16" s="6">
        <f>[16]SopäInt!F16</f>
        <v>160</v>
      </c>
      <c r="G16" s="6">
        <f>[16]SopäInt!G16</f>
        <v>0</v>
      </c>
      <c r="H16" s="7">
        <f>[16]SopäInt!H16</f>
        <v>0</v>
      </c>
      <c r="I16" s="7">
        <f>[16]SopäInt!I16</f>
        <v>25</v>
      </c>
      <c r="J16" s="6">
        <f>[16]SopäInt!J16</f>
        <v>0</v>
      </c>
      <c r="K16" s="6">
        <f>[16]SopäInt!K16</f>
        <v>156</v>
      </c>
      <c r="L16" s="6">
        <f>[16]SopäInt!L16</f>
        <v>461</v>
      </c>
      <c r="M16" s="90">
        <f>[16]SopäInt!M16</f>
        <v>4</v>
      </c>
      <c r="N16" s="85">
        <f t="shared" si="2"/>
        <v>9</v>
      </c>
      <c r="O16" s="6">
        <f>[16]SopäInt!O16</f>
        <v>0</v>
      </c>
      <c r="P16" s="6">
        <f>[16]SopäInt!P16</f>
        <v>3</v>
      </c>
      <c r="Q16" s="6">
        <f>[16]SopäInt!Q16</f>
        <v>0</v>
      </c>
      <c r="R16" s="6">
        <f>[16]SopäInt!R16</f>
        <v>0</v>
      </c>
      <c r="S16" s="6">
        <f>[16]SopäInt!S16</f>
        <v>0</v>
      </c>
      <c r="T16" s="6">
        <f>[16]SopäInt!T16</f>
        <v>0</v>
      </c>
      <c r="U16" s="6">
        <f>[16]SopäInt!U16</f>
        <v>3</v>
      </c>
      <c r="V16" s="6">
        <f>[16]SopäInt!V16</f>
        <v>3</v>
      </c>
      <c r="W16" s="7">
        <f>[16]SopäInt!W16</f>
        <v>0</v>
      </c>
    </row>
    <row r="17" spans="1:23" ht="24.75" customHeight="1">
      <c r="A17" s="74"/>
      <c r="B17" s="145" t="s">
        <v>27</v>
      </c>
      <c r="C17" s="146"/>
      <c r="D17" s="70">
        <f t="shared" si="5"/>
        <v>0</v>
      </c>
      <c r="E17" s="72">
        <f>[16]SopäInt!E17</f>
        <v>0</v>
      </c>
      <c r="F17" s="72">
        <f>[16]SopäInt!F17</f>
        <v>0</v>
      </c>
      <c r="G17" s="72">
        <f>[16]SopäInt!G17</f>
        <v>0</v>
      </c>
      <c r="H17" s="73">
        <f>[16]SopäInt!H17</f>
        <v>0</v>
      </c>
      <c r="I17" s="73">
        <f>[16]SopäInt!I17</f>
        <v>0</v>
      </c>
      <c r="J17" s="72">
        <f>[16]SopäInt!J17</f>
        <v>0</v>
      </c>
      <c r="K17" s="72">
        <f>[16]SopäInt!K17</f>
        <v>0</v>
      </c>
      <c r="L17" s="72">
        <f>[16]SopäInt!L17</f>
        <v>0</v>
      </c>
      <c r="M17" s="91">
        <f>[16]SopäInt!M17</f>
        <v>0</v>
      </c>
      <c r="N17" s="86">
        <f t="shared" si="2"/>
        <v>0</v>
      </c>
      <c r="O17" s="72">
        <f>[16]SopäInt!O17</f>
        <v>0</v>
      </c>
      <c r="P17" s="72">
        <f>[16]SopäInt!P17</f>
        <v>0</v>
      </c>
      <c r="Q17" s="72">
        <f>[16]SopäInt!Q17</f>
        <v>0</v>
      </c>
      <c r="R17" s="72">
        <f>[16]SopäInt!R17</f>
        <v>0</v>
      </c>
      <c r="S17" s="72">
        <f>[16]SopäInt!S17</f>
        <v>0</v>
      </c>
      <c r="T17" s="72">
        <f>[16]SopäInt!T17</f>
        <v>0</v>
      </c>
      <c r="U17" s="72">
        <f>[16]SopäInt!U17</f>
        <v>0</v>
      </c>
      <c r="V17" s="72">
        <f>[16]SopäInt!V17</f>
        <v>0</v>
      </c>
      <c r="W17" s="72">
        <f>[16]SopäInt!W17</f>
        <v>0</v>
      </c>
    </row>
    <row r="18" spans="1:23" s="78" customFormat="1" ht="24.75" customHeight="1">
      <c r="A18" s="76"/>
      <c r="B18" s="147" t="s">
        <v>28</v>
      </c>
      <c r="C18" s="148"/>
      <c r="D18" s="75">
        <f t="shared" si="5"/>
        <v>0</v>
      </c>
      <c r="E18" s="6">
        <f>[16]SopäInt!E18</f>
        <v>0</v>
      </c>
      <c r="F18" s="6">
        <f>[16]SopäInt!F18</f>
        <v>0</v>
      </c>
      <c r="G18" s="6">
        <f>[16]SopäInt!G18</f>
        <v>0</v>
      </c>
      <c r="H18" s="7">
        <f>[16]SopäInt!H18</f>
        <v>0</v>
      </c>
      <c r="I18" s="7">
        <f>[16]SopäInt!I18</f>
        <v>0</v>
      </c>
      <c r="J18" s="6">
        <f>[16]SopäInt!J18</f>
        <v>0</v>
      </c>
      <c r="K18" s="6">
        <f>[16]SopäInt!K18</f>
        <v>0</v>
      </c>
      <c r="L18" s="6">
        <f>[16]SopäInt!L18</f>
        <v>0</v>
      </c>
      <c r="M18" s="90">
        <f>[16]SopäInt!M18</f>
        <v>0</v>
      </c>
      <c r="N18" s="85">
        <f t="shared" si="2"/>
        <v>0</v>
      </c>
      <c r="O18" s="6">
        <f>[16]SopäInt!O18</f>
        <v>0</v>
      </c>
      <c r="P18" s="6">
        <f>[16]SopäInt!P18</f>
        <v>0</v>
      </c>
      <c r="Q18" s="6">
        <f>[16]SopäInt!Q18</f>
        <v>0</v>
      </c>
      <c r="R18" s="6">
        <f>[16]SopäInt!R18</f>
        <v>0</v>
      </c>
      <c r="S18" s="6">
        <f>[16]SopäInt!S18</f>
        <v>0</v>
      </c>
      <c r="T18" s="6">
        <f>[16]SopäInt!T18</f>
        <v>0</v>
      </c>
      <c r="U18" s="6">
        <f>[16]SopäInt!U18</f>
        <v>0</v>
      </c>
      <c r="V18" s="6">
        <f>[16]SopäInt!V18</f>
        <v>0</v>
      </c>
      <c r="W18" s="6">
        <f>[16]SopäInt!W18</f>
        <v>0</v>
      </c>
    </row>
    <row r="19" spans="1:23" ht="24.75" customHeight="1">
      <c r="A19" s="149" t="s">
        <v>104</v>
      </c>
      <c r="B19" s="150"/>
      <c r="C19" s="151"/>
      <c r="D19" s="101">
        <f t="shared" si="5"/>
        <v>35</v>
      </c>
      <c r="E19" s="102">
        <f>[16]SopäInt!E19</f>
        <v>0</v>
      </c>
      <c r="F19" s="103">
        <f>[16]SopäInt!F19</f>
        <v>17</v>
      </c>
      <c r="G19" s="102">
        <f>[16]SopäInt!G19</f>
        <v>0</v>
      </c>
      <c r="H19" s="102">
        <f>[16]SopäInt!H19</f>
        <v>0</v>
      </c>
      <c r="I19" s="102">
        <f>[16]SopäInt!I19</f>
        <v>4</v>
      </c>
      <c r="J19" s="102">
        <f>[16]SopäInt!J19</f>
        <v>0</v>
      </c>
      <c r="K19" s="102">
        <f>[16]SopäInt!K19</f>
        <v>8</v>
      </c>
      <c r="L19" s="102">
        <f>[16]SopäInt!L19</f>
        <v>6</v>
      </c>
      <c r="M19" s="104">
        <f>[16]SopäInt!M19</f>
        <v>0</v>
      </c>
      <c r="N19" s="105">
        <f t="shared" si="2"/>
        <v>2</v>
      </c>
      <c r="O19" s="102">
        <f>[16]SopäInt!O19</f>
        <v>0</v>
      </c>
      <c r="P19" s="102">
        <f>[16]SopäInt!P19</f>
        <v>1</v>
      </c>
      <c r="Q19" s="102">
        <f>[16]SopäInt!Q19</f>
        <v>0</v>
      </c>
      <c r="R19" s="102">
        <f>[16]SopäInt!R19</f>
        <v>0</v>
      </c>
      <c r="S19" s="102">
        <f>[16]SopäInt!S19</f>
        <v>0</v>
      </c>
      <c r="T19" s="102">
        <f>[16]SopäInt!T19</f>
        <v>0</v>
      </c>
      <c r="U19" s="102">
        <f>[16]SopäInt!U19</f>
        <v>0</v>
      </c>
      <c r="V19" s="102">
        <f>[16]SopäInt!V19</f>
        <v>1</v>
      </c>
      <c r="W19" s="102">
        <f>[16]SopäInt!W19</f>
        <v>0</v>
      </c>
    </row>
    <row r="20" spans="1:23" ht="35.25" customHeight="1">
      <c r="A20" s="8"/>
      <c r="B20" s="8"/>
      <c r="C20" s="8"/>
      <c r="D20" s="8"/>
      <c r="E20" s="8"/>
      <c r="F20" s="8"/>
    </row>
    <row r="21" spans="1:23" ht="14.25" customHeight="1">
      <c r="A21" s="8"/>
      <c r="B21" s="8"/>
      <c r="C21" s="8"/>
      <c r="D21" s="8"/>
      <c r="E21" s="8"/>
      <c r="F21" s="8"/>
    </row>
    <row r="22" spans="1:23" ht="14.25" customHeight="1"/>
    <row r="23" spans="1:23" ht="14.25" customHeight="1"/>
    <row r="24" spans="1:23" ht="14.25" customHeight="1"/>
    <row r="25" spans="1:23" ht="14.25" customHeight="1"/>
    <row r="26" spans="1:23" ht="14.25" customHeight="1"/>
    <row r="27" spans="1:23" ht="14.25" customHeight="1"/>
    <row r="28" spans="1:23" ht="14.25" customHeight="1"/>
    <row r="29" spans="1:23" ht="14.25" customHeight="1"/>
    <row r="30" spans="1:23" ht="14.25" customHeight="1"/>
    <row r="31" spans="1:23" ht="14.25" customHeight="1"/>
    <row r="32" spans="1:2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9" customHeight="1"/>
    <row r="49" ht="33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9" customHeight="1"/>
    <row r="76" ht="30" customHeight="1"/>
    <row r="92" spans="1:6">
      <c r="A92" s="9"/>
      <c r="B92" s="9"/>
      <c r="C92" s="9"/>
      <c r="D92" s="9"/>
      <c r="E92" s="9"/>
      <c r="F92" s="9"/>
    </row>
    <row r="93" spans="1:6">
      <c r="A93" s="9"/>
      <c r="B93" s="9"/>
      <c r="C93" s="9"/>
      <c r="D93" s="9"/>
      <c r="E93" s="9"/>
      <c r="F93" s="9"/>
    </row>
    <row r="94" spans="1:6">
      <c r="A94" s="9"/>
      <c r="B94" s="9"/>
      <c r="C94" s="9"/>
      <c r="D94" s="9"/>
      <c r="E94" s="9"/>
      <c r="F94" s="9"/>
    </row>
  </sheetData>
  <sheetProtection formatCells="0" formatColumns="0" formatRows="0"/>
  <mergeCells count="22">
    <mergeCell ref="A4:C6"/>
    <mergeCell ref="D4:M5"/>
    <mergeCell ref="N4:W4"/>
    <mergeCell ref="N5:W5"/>
    <mergeCell ref="A1:C1"/>
    <mergeCell ref="D1:M3"/>
    <mergeCell ref="N1:W3"/>
    <mergeCell ref="A2:B2"/>
    <mergeCell ref="A3:B3"/>
    <mergeCell ref="B17:C17"/>
    <mergeCell ref="B18:C18"/>
    <mergeCell ref="A19:C19"/>
    <mergeCell ref="A7:C7"/>
    <mergeCell ref="A9:C9"/>
    <mergeCell ref="B10:C10"/>
    <mergeCell ref="B11:C11"/>
    <mergeCell ref="B12:C12"/>
    <mergeCell ref="A8:C8"/>
    <mergeCell ref="B13:C13"/>
    <mergeCell ref="B14:C14"/>
    <mergeCell ref="B15:C15"/>
    <mergeCell ref="B16:C16"/>
  </mergeCells>
  <printOptions horizontalCentered="1" verticalCentered="1" headings="1"/>
  <pageMargins left="0.70866141732283472" right="0.6692913385826772" top="0.78740157480314965" bottom="0.78740157480314965" header="0.51181102362204722" footer="0.51181102362204722"/>
  <pageSetup paperSize="9" scale="80" pageOrder="overThenDown" orientation="landscape" r:id="rId1"/>
  <headerFooter alignWithMargins="0">
    <oddHeader>&amp;R&amp;"Arial,Standard"Seite &amp;P</oddHeader>
    <oddFooter>&amp;C&amp;"Arial,Standard"&amp;F&amp;R&amp;"Arial,Standard"Blatt "&amp;A"</oddFooter>
  </headerFooter>
  <colBreaks count="1" manualBreakCount="1">
    <brk id="13" max="1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9"/>
  <dimension ref="A1:W94"/>
  <sheetViews>
    <sheetView zoomScaleNormal="100" zoomScaleSheetLayoutView="80" workbookViewId="0">
      <pane xSplit="3" ySplit="6" topLeftCell="D7" activePane="bottomRight" state="frozen"/>
      <selection activeCell="L2" sqref="L2"/>
      <selection pane="topRight" activeCell="L2" sqref="L2"/>
      <selection pane="bottomLeft" activeCell="L2" sqref="L2"/>
      <selection pane="bottomRight" activeCell="L2" sqref="L2"/>
    </sheetView>
  </sheetViews>
  <sheetFormatPr baseColWidth="10" defaultColWidth="12" defaultRowHeight="12.75"/>
  <cols>
    <col min="1" max="1" width="2.33203125" style="1" customWidth="1"/>
    <col min="2" max="3" width="13.83203125" style="1" customWidth="1"/>
    <col min="4" max="23" width="11.33203125" style="1" customWidth="1"/>
    <col min="24" max="16384" width="12" style="1"/>
  </cols>
  <sheetData>
    <row r="1" spans="1:23" ht="30" customHeight="1">
      <c r="A1" s="180" t="s">
        <v>0</v>
      </c>
      <c r="B1" s="181"/>
      <c r="C1" s="182"/>
      <c r="D1" s="171"/>
      <c r="E1" s="183"/>
      <c r="F1" s="183"/>
      <c r="G1" s="183"/>
      <c r="H1" s="183"/>
      <c r="I1" s="183"/>
      <c r="J1" s="183"/>
      <c r="K1" s="183"/>
      <c r="L1" s="183"/>
      <c r="M1" s="184"/>
      <c r="N1" s="183"/>
      <c r="O1" s="183"/>
      <c r="P1" s="183"/>
      <c r="Q1" s="183"/>
      <c r="R1" s="183"/>
      <c r="S1" s="183"/>
      <c r="T1" s="183"/>
      <c r="U1" s="183"/>
      <c r="V1" s="183"/>
      <c r="W1" s="191"/>
    </row>
    <row r="2" spans="1:23" ht="16.5" customHeight="1">
      <c r="A2" s="195" t="s">
        <v>1</v>
      </c>
      <c r="B2" s="196"/>
      <c r="C2" s="92" t="str">
        <f>[17]SKL!C2</f>
        <v>2017/18</v>
      </c>
      <c r="D2" s="185"/>
      <c r="E2" s="186"/>
      <c r="F2" s="186"/>
      <c r="G2" s="186"/>
      <c r="H2" s="186"/>
      <c r="I2" s="186"/>
      <c r="J2" s="186"/>
      <c r="K2" s="186"/>
      <c r="L2" s="186"/>
      <c r="M2" s="187"/>
      <c r="N2" s="192"/>
      <c r="O2" s="186"/>
      <c r="P2" s="186"/>
      <c r="Q2" s="186"/>
      <c r="R2" s="186"/>
      <c r="S2" s="186"/>
      <c r="T2" s="186"/>
      <c r="U2" s="186"/>
      <c r="V2" s="186"/>
      <c r="W2" s="193"/>
    </row>
    <row r="3" spans="1:23" ht="16.5" customHeight="1">
      <c r="A3" s="197" t="s">
        <v>2</v>
      </c>
      <c r="B3" s="198"/>
      <c r="C3" s="92" t="s">
        <v>45</v>
      </c>
      <c r="D3" s="188"/>
      <c r="E3" s="189"/>
      <c r="F3" s="189"/>
      <c r="G3" s="189"/>
      <c r="H3" s="189"/>
      <c r="I3" s="189"/>
      <c r="J3" s="189"/>
      <c r="K3" s="189"/>
      <c r="L3" s="189"/>
      <c r="M3" s="190"/>
      <c r="N3" s="189"/>
      <c r="O3" s="189"/>
      <c r="P3" s="189"/>
      <c r="Q3" s="189"/>
      <c r="R3" s="189"/>
      <c r="S3" s="189"/>
      <c r="T3" s="189"/>
      <c r="U3" s="189"/>
      <c r="V3" s="189"/>
      <c r="W3" s="194"/>
    </row>
    <row r="4" spans="1:23" ht="21" customHeight="1">
      <c r="A4" s="162" t="s">
        <v>3</v>
      </c>
      <c r="B4" s="163"/>
      <c r="C4" s="164"/>
      <c r="D4" s="171" t="s">
        <v>4</v>
      </c>
      <c r="E4" s="172"/>
      <c r="F4" s="173"/>
      <c r="G4" s="173"/>
      <c r="H4" s="173"/>
      <c r="I4" s="173"/>
      <c r="J4" s="173"/>
      <c r="K4" s="173"/>
      <c r="L4" s="173"/>
      <c r="M4" s="174"/>
      <c r="N4" s="178" t="s">
        <v>5</v>
      </c>
      <c r="O4" s="178"/>
      <c r="P4" s="178"/>
      <c r="Q4" s="178"/>
      <c r="R4" s="178"/>
      <c r="S4" s="178"/>
      <c r="T4" s="178"/>
      <c r="U4" s="178"/>
      <c r="V4" s="178"/>
      <c r="W4" s="179"/>
    </row>
    <row r="5" spans="1:23" ht="20.25" customHeight="1">
      <c r="A5" s="165"/>
      <c r="B5" s="166"/>
      <c r="C5" s="167"/>
      <c r="D5" s="175"/>
      <c r="E5" s="176"/>
      <c r="F5" s="176"/>
      <c r="G5" s="176"/>
      <c r="H5" s="176"/>
      <c r="I5" s="176"/>
      <c r="J5" s="176"/>
      <c r="K5" s="176"/>
      <c r="L5" s="176"/>
      <c r="M5" s="177"/>
      <c r="N5" s="169" t="s">
        <v>6</v>
      </c>
      <c r="O5" s="176"/>
      <c r="P5" s="169"/>
      <c r="Q5" s="169"/>
      <c r="R5" s="169"/>
      <c r="S5" s="169"/>
      <c r="T5" s="169"/>
      <c r="U5" s="169"/>
      <c r="V5" s="169"/>
      <c r="W5" s="170"/>
    </row>
    <row r="6" spans="1:23" ht="60" customHeight="1">
      <c r="A6" s="168"/>
      <c r="B6" s="169"/>
      <c r="C6" s="170"/>
      <c r="D6" s="2" t="s">
        <v>7</v>
      </c>
      <c r="E6" s="3" t="s">
        <v>8</v>
      </c>
      <c r="F6" s="3" t="s">
        <v>9</v>
      </c>
      <c r="G6" s="4" t="s">
        <v>10</v>
      </c>
      <c r="H6" s="3" t="s">
        <v>11</v>
      </c>
      <c r="I6" s="4" t="s">
        <v>12</v>
      </c>
      <c r="J6" s="3" t="s">
        <v>13</v>
      </c>
      <c r="K6" s="4" t="s">
        <v>14</v>
      </c>
      <c r="L6" s="3" t="s">
        <v>15</v>
      </c>
      <c r="M6" s="87" t="s">
        <v>16</v>
      </c>
      <c r="N6" s="11" t="s">
        <v>7</v>
      </c>
      <c r="O6" s="3" t="s">
        <v>8</v>
      </c>
      <c r="P6" s="3" t="s">
        <v>9</v>
      </c>
      <c r="Q6" s="4" t="s">
        <v>10</v>
      </c>
      <c r="R6" s="3" t="s">
        <v>11</v>
      </c>
      <c r="S6" s="4" t="s">
        <v>12</v>
      </c>
      <c r="T6" s="3" t="s">
        <v>13</v>
      </c>
      <c r="U6" s="4" t="s">
        <v>14</v>
      </c>
      <c r="V6" s="3" t="s">
        <v>15</v>
      </c>
      <c r="W6" s="5" t="s">
        <v>16</v>
      </c>
    </row>
    <row r="7" spans="1:23" ht="33" customHeight="1" thickBot="1">
      <c r="A7" s="152" t="s">
        <v>17</v>
      </c>
      <c r="B7" s="153"/>
      <c r="C7" s="154"/>
      <c r="D7" s="79">
        <f>SUM(E7:M7)</f>
        <v>4757</v>
      </c>
      <c r="E7" s="34">
        <f>SUM(E8,E9,E19)</f>
        <v>0</v>
      </c>
      <c r="F7" s="34">
        <f t="shared" ref="F7:M7" si="0">SUM(F8,F9,F19)</f>
        <v>1710</v>
      </c>
      <c r="G7" s="34">
        <f t="shared" si="0"/>
        <v>0</v>
      </c>
      <c r="H7" s="34">
        <f t="shared" si="0"/>
        <v>0</v>
      </c>
      <c r="I7" s="34">
        <f t="shared" si="0"/>
        <v>1821</v>
      </c>
      <c r="J7" s="34">
        <f t="shared" si="0"/>
        <v>0</v>
      </c>
      <c r="K7" s="34">
        <f t="shared" si="0"/>
        <v>148</v>
      </c>
      <c r="L7" s="34">
        <f t="shared" si="0"/>
        <v>1035</v>
      </c>
      <c r="M7" s="88">
        <f t="shared" si="0"/>
        <v>43</v>
      </c>
      <c r="N7" s="34">
        <f>SUM(O7:W7)</f>
        <v>179</v>
      </c>
      <c r="O7" s="34">
        <f>SUM(O8,O9,O19)</f>
        <v>0</v>
      </c>
      <c r="P7" s="34">
        <f t="shared" ref="P7:W7" si="1">SUM(P8,P9,P19)</f>
        <v>87</v>
      </c>
      <c r="Q7" s="34">
        <f t="shared" si="1"/>
        <v>0</v>
      </c>
      <c r="R7" s="34">
        <f t="shared" si="1"/>
        <v>0</v>
      </c>
      <c r="S7" s="34">
        <f t="shared" si="1"/>
        <v>51</v>
      </c>
      <c r="T7" s="34">
        <f t="shared" si="1"/>
        <v>0</v>
      </c>
      <c r="U7" s="34">
        <f t="shared" si="1"/>
        <v>13</v>
      </c>
      <c r="V7" s="34">
        <f t="shared" si="1"/>
        <v>27</v>
      </c>
      <c r="W7" s="34">
        <f t="shared" si="1"/>
        <v>1</v>
      </c>
    </row>
    <row r="8" spans="1:23" ht="24.75" customHeight="1" thickTop="1">
      <c r="A8" s="158" t="s">
        <v>18</v>
      </c>
      <c r="B8" s="159"/>
      <c r="C8" s="160"/>
      <c r="D8" s="80">
        <f>SUM(E8:M8)</f>
        <v>1782</v>
      </c>
      <c r="E8" s="81">
        <f>[17]SopäInt!E8</f>
        <v>0</v>
      </c>
      <c r="F8" s="81">
        <f>[17]SopäInt!F8</f>
        <v>447</v>
      </c>
      <c r="G8" s="81">
        <f>[17]SopäInt!G8</f>
        <v>0</v>
      </c>
      <c r="H8" s="82">
        <f>[17]SopäInt!H8</f>
        <v>0</v>
      </c>
      <c r="I8" s="82">
        <f>[17]SopäInt!I8</f>
        <v>928</v>
      </c>
      <c r="J8" s="81">
        <f>[17]SopäInt!J8</f>
        <v>0</v>
      </c>
      <c r="K8" s="81">
        <f>[17]SopäInt!K8</f>
        <v>0</v>
      </c>
      <c r="L8" s="81">
        <f>[17]SopäInt!L8</f>
        <v>394</v>
      </c>
      <c r="M8" s="89">
        <f>[17]SopäInt!M8</f>
        <v>13</v>
      </c>
      <c r="N8" s="84">
        <f t="shared" ref="N8:N19" si="2">SUM(O8:W8)</f>
        <v>57</v>
      </c>
      <c r="O8" s="81">
        <f>[17]SopäInt!O8</f>
        <v>0</v>
      </c>
      <c r="P8" s="81">
        <f>[17]SopäInt!P8</f>
        <v>17</v>
      </c>
      <c r="Q8" s="81">
        <f>[17]SopäInt!Q8</f>
        <v>0</v>
      </c>
      <c r="R8" s="81">
        <f>[17]SopäInt!R8</f>
        <v>0</v>
      </c>
      <c r="S8" s="81">
        <f>[17]SopäInt!S8</f>
        <v>31</v>
      </c>
      <c r="T8" s="81">
        <f>[17]SopäInt!T8</f>
        <v>0</v>
      </c>
      <c r="U8" s="81">
        <f>[17]SopäInt!U8</f>
        <v>0</v>
      </c>
      <c r="V8" s="81">
        <f>[17]SopäInt!V8</f>
        <v>9</v>
      </c>
      <c r="W8" s="81">
        <f>[17]SopäInt!W8</f>
        <v>0</v>
      </c>
    </row>
    <row r="9" spans="1:23" ht="24.75" customHeight="1">
      <c r="A9" s="149" t="s">
        <v>19</v>
      </c>
      <c r="B9" s="150"/>
      <c r="C9" s="151"/>
      <c r="D9" s="83">
        <f>SUM(E9:M9)</f>
        <v>2975</v>
      </c>
      <c r="E9" s="44">
        <f>SUM(E10:E18)</f>
        <v>0</v>
      </c>
      <c r="F9" s="44">
        <f t="shared" ref="F9:M9" si="3">SUM(F10:F18)</f>
        <v>1263</v>
      </c>
      <c r="G9" s="44">
        <f t="shared" si="3"/>
        <v>0</v>
      </c>
      <c r="H9" s="44">
        <f t="shared" si="3"/>
        <v>0</v>
      </c>
      <c r="I9" s="44">
        <f t="shared" si="3"/>
        <v>893</v>
      </c>
      <c r="J9" s="44">
        <f t="shared" si="3"/>
        <v>0</v>
      </c>
      <c r="K9" s="44">
        <f t="shared" si="3"/>
        <v>148</v>
      </c>
      <c r="L9" s="44">
        <f t="shared" si="3"/>
        <v>641</v>
      </c>
      <c r="M9" s="44">
        <f t="shared" si="3"/>
        <v>30</v>
      </c>
      <c r="N9" s="44">
        <f t="shared" si="2"/>
        <v>122</v>
      </c>
      <c r="O9" s="44">
        <f>SUM(O10:O18)</f>
        <v>0</v>
      </c>
      <c r="P9" s="44">
        <f t="shared" ref="P9:W9" si="4">SUM(P10:P18)</f>
        <v>70</v>
      </c>
      <c r="Q9" s="44">
        <f t="shared" si="4"/>
        <v>0</v>
      </c>
      <c r="R9" s="44">
        <f t="shared" si="4"/>
        <v>0</v>
      </c>
      <c r="S9" s="44">
        <f t="shared" si="4"/>
        <v>20</v>
      </c>
      <c r="T9" s="44">
        <f t="shared" si="4"/>
        <v>0</v>
      </c>
      <c r="U9" s="44">
        <f t="shared" si="4"/>
        <v>13</v>
      </c>
      <c r="V9" s="44">
        <f t="shared" si="4"/>
        <v>18</v>
      </c>
      <c r="W9" s="44">
        <f t="shared" si="4"/>
        <v>1</v>
      </c>
    </row>
    <row r="10" spans="1:23" ht="24.75" customHeight="1">
      <c r="A10" s="76"/>
      <c r="B10" s="155" t="s">
        <v>20</v>
      </c>
      <c r="C10" s="156"/>
      <c r="D10" s="75">
        <f t="shared" ref="D10:D19" si="5">SUM(E10:M10)</f>
        <v>133</v>
      </c>
      <c r="E10" s="6">
        <f>[17]SopäInt!E10</f>
        <v>0</v>
      </c>
      <c r="F10" s="6">
        <f>[17]SopäInt!F10</f>
        <v>69</v>
      </c>
      <c r="G10" s="6">
        <f>[17]SopäInt!G10</f>
        <v>0</v>
      </c>
      <c r="H10" s="7">
        <f>[17]SopäInt!H10</f>
        <v>0</v>
      </c>
      <c r="I10" s="7">
        <f>[17]SopäInt!I10</f>
        <v>26</v>
      </c>
      <c r="J10" s="6">
        <f>[17]SopäInt!J10</f>
        <v>0</v>
      </c>
      <c r="K10" s="6">
        <f>[17]SopäInt!K10</f>
        <v>19</v>
      </c>
      <c r="L10" s="6">
        <f>[17]SopäInt!L10</f>
        <v>19</v>
      </c>
      <c r="M10" s="90">
        <f>[17]SopäInt!M10</f>
        <v>0</v>
      </c>
      <c r="N10" s="85">
        <f t="shared" si="2"/>
        <v>5</v>
      </c>
      <c r="O10" s="6">
        <f>[17]SopäInt!O10</f>
        <v>0</v>
      </c>
      <c r="P10" s="6">
        <f>[17]SopäInt!P10</f>
        <v>3</v>
      </c>
      <c r="Q10" s="6">
        <f>[17]SopäInt!Q10</f>
        <v>0</v>
      </c>
      <c r="R10" s="6">
        <f>[17]SopäInt!R10</f>
        <v>0</v>
      </c>
      <c r="S10" s="6">
        <f>[17]SopäInt!S10</f>
        <v>1</v>
      </c>
      <c r="T10" s="6">
        <f>[17]SopäInt!T10</f>
        <v>0</v>
      </c>
      <c r="U10" s="6">
        <f>[17]SopäInt!U10</f>
        <v>0</v>
      </c>
      <c r="V10" s="6">
        <f>[17]SopäInt!V10</f>
        <v>1</v>
      </c>
      <c r="W10" s="111">
        <f>[17]SopäInt!W10</f>
        <v>0</v>
      </c>
    </row>
    <row r="11" spans="1:23" ht="24.75" customHeight="1">
      <c r="A11" s="71"/>
      <c r="B11" s="157" t="s">
        <v>21</v>
      </c>
      <c r="C11" s="146"/>
      <c r="D11" s="70">
        <f t="shared" si="5"/>
        <v>238</v>
      </c>
      <c r="E11" s="72">
        <f>[17]SopäInt!E11</f>
        <v>0</v>
      </c>
      <c r="F11" s="72">
        <f>[17]SopäInt!F11</f>
        <v>101</v>
      </c>
      <c r="G11" s="72">
        <f>[17]SopäInt!G11</f>
        <v>0</v>
      </c>
      <c r="H11" s="73">
        <f>[17]SopäInt!H11</f>
        <v>0</v>
      </c>
      <c r="I11" s="73">
        <f>[17]SopäInt!I11</f>
        <v>56</v>
      </c>
      <c r="J11" s="72">
        <f>[17]SopäInt!J11</f>
        <v>0</v>
      </c>
      <c r="K11" s="72">
        <f>[17]SopäInt!K11</f>
        <v>29</v>
      </c>
      <c r="L11" s="72">
        <f>[17]SopäInt!L11</f>
        <v>52</v>
      </c>
      <c r="M11" s="91">
        <f>[17]SopäInt!M11</f>
        <v>0</v>
      </c>
      <c r="N11" s="86">
        <f t="shared" si="2"/>
        <v>3</v>
      </c>
      <c r="O11" s="72">
        <f>[17]SopäInt!O11</f>
        <v>0</v>
      </c>
      <c r="P11" s="72">
        <f>[17]SopäInt!P11</f>
        <v>2</v>
      </c>
      <c r="Q11" s="72">
        <f>[17]SopäInt!Q11</f>
        <v>0</v>
      </c>
      <c r="R11" s="72">
        <f>[17]SopäInt!R11</f>
        <v>0</v>
      </c>
      <c r="S11" s="72">
        <f>[17]SopäInt!S11</f>
        <v>0</v>
      </c>
      <c r="T11" s="72">
        <f>[17]SopäInt!T11</f>
        <v>0</v>
      </c>
      <c r="U11" s="72">
        <f>[17]SopäInt!U11</f>
        <v>0</v>
      </c>
      <c r="V11" s="72">
        <f>[17]SopäInt!V11</f>
        <v>1</v>
      </c>
      <c r="W11" s="73">
        <f>[17]SopäInt!W11</f>
        <v>0</v>
      </c>
    </row>
    <row r="12" spans="1:23" ht="24.75" customHeight="1">
      <c r="A12" s="77"/>
      <c r="B12" s="155" t="s">
        <v>22</v>
      </c>
      <c r="C12" s="156"/>
      <c r="D12" s="75">
        <f t="shared" si="5"/>
        <v>621</v>
      </c>
      <c r="E12" s="6">
        <f>[17]SopäInt!E12</f>
        <v>0</v>
      </c>
      <c r="F12" s="6">
        <f>[17]SopäInt!F12</f>
        <v>346</v>
      </c>
      <c r="G12" s="6">
        <f>[17]SopäInt!G12</f>
        <v>0</v>
      </c>
      <c r="H12" s="7">
        <f>[17]SopäInt!H12</f>
        <v>0</v>
      </c>
      <c r="I12" s="7">
        <f>[17]SopäInt!I12</f>
        <v>151</v>
      </c>
      <c r="J12" s="6">
        <f>[17]SopäInt!J12</f>
        <v>0</v>
      </c>
      <c r="K12" s="6">
        <f>[17]SopäInt!K12</f>
        <v>25</v>
      </c>
      <c r="L12" s="6">
        <f>[17]SopäInt!L12</f>
        <v>98</v>
      </c>
      <c r="M12" s="90">
        <f>[17]SopäInt!M12</f>
        <v>1</v>
      </c>
      <c r="N12" s="85">
        <f t="shared" si="2"/>
        <v>71</v>
      </c>
      <c r="O12" s="6">
        <f>[17]SopäInt!O12</f>
        <v>0</v>
      </c>
      <c r="P12" s="6">
        <f>[17]SopäInt!P12</f>
        <v>46</v>
      </c>
      <c r="Q12" s="6">
        <f>[17]SopäInt!Q12</f>
        <v>0</v>
      </c>
      <c r="R12" s="6">
        <f>[17]SopäInt!R12</f>
        <v>0</v>
      </c>
      <c r="S12" s="6">
        <f>[17]SopäInt!S12</f>
        <v>12</v>
      </c>
      <c r="T12" s="6">
        <f>[17]SopäInt!T12</f>
        <v>0</v>
      </c>
      <c r="U12" s="6">
        <f>[17]SopäInt!U12</f>
        <v>13</v>
      </c>
      <c r="V12" s="6">
        <f>[17]SopäInt!V12</f>
        <v>0</v>
      </c>
      <c r="W12" s="7">
        <f>[17]SopäInt!W12</f>
        <v>0</v>
      </c>
    </row>
    <row r="13" spans="1:23" ht="24.75" customHeight="1">
      <c r="A13" s="74"/>
      <c r="B13" s="145" t="s">
        <v>23</v>
      </c>
      <c r="C13" s="161"/>
      <c r="D13" s="70">
        <f t="shared" si="5"/>
        <v>418</v>
      </c>
      <c r="E13" s="72">
        <f>[17]SopäInt!E13</f>
        <v>0</v>
      </c>
      <c r="F13" s="72">
        <f>[17]SopäInt!F13</f>
        <v>164</v>
      </c>
      <c r="G13" s="72">
        <f>[17]SopäInt!G13</f>
        <v>0</v>
      </c>
      <c r="H13" s="73">
        <f>[17]SopäInt!H13</f>
        <v>0</v>
      </c>
      <c r="I13" s="73">
        <f>[17]SopäInt!I13</f>
        <v>101</v>
      </c>
      <c r="J13" s="72">
        <f>[17]SopäInt!J13</f>
        <v>0</v>
      </c>
      <c r="K13" s="72">
        <f>[17]SopäInt!K13</f>
        <v>31</v>
      </c>
      <c r="L13" s="72">
        <f>[17]SopäInt!L13</f>
        <v>113</v>
      </c>
      <c r="M13" s="91">
        <f>[17]SopäInt!M13</f>
        <v>9</v>
      </c>
      <c r="N13" s="86">
        <f t="shared" si="2"/>
        <v>14</v>
      </c>
      <c r="O13" s="72">
        <f>[17]SopäInt!O13</f>
        <v>0</v>
      </c>
      <c r="P13" s="72">
        <f>[17]SopäInt!P13</f>
        <v>5</v>
      </c>
      <c r="Q13" s="72">
        <f>[17]SopäInt!Q13</f>
        <v>0</v>
      </c>
      <c r="R13" s="72">
        <f>[17]SopäInt!R13</f>
        <v>0</v>
      </c>
      <c r="S13" s="72">
        <f>[17]SopäInt!S13</f>
        <v>0</v>
      </c>
      <c r="T13" s="72">
        <f>[17]SopäInt!T13</f>
        <v>0</v>
      </c>
      <c r="U13" s="72">
        <f>[17]SopäInt!U13</f>
        <v>0</v>
      </c>
      <c r="V13" s="72">
        <f>[17]SopäInt!V13</f>
        <v>8</v>
      </c>
      <c r="W13" s="73">
        <f>[17]SopäInt!W13</f>
        <v>1</v>
      </c>
    </row>
    <row r="14" spans="1:23" ht="24.75" customHeight="1">
      <c r="A14" s="76"/>
      <c r="B14" s="155" t="s">
        <v>24</v>
      </c>
      <c r="C14" s="156"/>
      <c r="D14" s="75">
        <f t="shared" si="5"/>
        <v>304</v>
      </c>
      <c r="E14" s="6">
        <f>[17]SopäInt!E14</f>
        <v>0</v>
      </c>
      <c r="F14" s="6">
        <f>[17]SopäInt!F14</f>
        <v>155</v>
      </c>
      <c r="G14" s="6">
        <f>[17]SopäInt!G14</f>
        <v>0</v>
      </c>
      <c r="H14" s="7">
        <f>[17]SopäInt!H14</f>
        <v>0</v>
      </c>
      <c r="I14" s="7">
        <f>[17]SopäInt!I14</f>
        <v>47</v>
      </c>
      <c r="J14" s="6">
        <f>[17]SopäInt!J14</f>
        <v>0</v>
      </c>
      <c r="K14" s="6">
        <f>[17]SopäInt!K14</f>
        <v>0</v>
      </c>
      <c r="L14" s="6">
        <f>[17]SopäInt!L14</f>
        <v>97</v>
      </c>
      <c r="M14" s="90">
        <f>[17]SopäInt!M14</f>
        <v>5</v>
      </c>
      <c r="N14" s="85">
        <f t="shared" si="2"/>
        <v>12</v>
      </c>
      <c r="O14" s="6">
        <f>[17]SopäInt!O14</f>
        <v>0</v>
      </c>
      <c r="P14" s="6">
        <f>[17]SopäInt!P14</f>
        <v>6</v>
      </c>
      <c r="Q14" s="6">
        <f>[17]SopäInt!Q14</f>
        <v>0</v>
      </c>
      <c r="R14" s="6">
        <f>[17]SopäInt!R14</f>
        <v>0</v>
      </c>
      <c r="S14" s="6">
        <f>[17]SopäInt!S14</f>
        <v>1</v>
      </c>
      <c r="T14" s="6">
        <f>[17]SopäInt!T14</f>
        <v>0</v>
      </c>
      <c r="U14" s="6">
        <f>[17]SopäInt!U14</f>
        <v>0</v>
      </c>
      <c r="V14" s="6">
        <f>[17]SopäInt!V14</f>
        <v>5</v>
      </c>
      <c r="W14" s="7">
        <f>[17]SopäInt!W14</f>
        <v>0</v>
      </c>
    </row>
    <row r="15" spans="1:23" ht="24.75" customHeight="1">
      <c r="A15" s="71"/>
      <c r="B15" s="145" t="s">
        <v>25</v>
      </c>
      <c r="C15" s="146"/>
      <c r="D15" s="70">
        <f t="shared" si="5"/>
        <v>1261</v>
      </c>
      <c r="E15" s="72">
        <f>[17]SopäInt!E15</f>
        <v>0</v>
      </c>
      <c r="F15" s="72">
        <f>[17]SopäInt!F15</f>
        <v>428</v>
      </c>
      <c r="G15" s="72">
        <f>[17]SopäInt!G15</f>
        <v>0</v>
      </c>
      <c r="H15" s="73">
        <f>[17]SopäInt!H15</f>
        <v>0</v>
      </c>
      <c r="I15" s="73">
        <f>[17]SopäInt!I15</f>
        <v>512</v>
      </c>
      <c r="J15" s="72">
        <f>[17]SopäInt!J15</f>
        <v>0</v>
      </c>
      <c r="K15" s="72">
        <f>[17]SopäInt!K15</f>
        <v>44</v>
      </c>
      <c r="L15" s="72">
        <f>[17]SopäInt!L15</f>
        <v>262</v>
      </c>
      <c r="M15" s="91">
        <f>[17]SopäInt!M15</f>
        <v>15</v>
      </c>
      <c r="N15" s="86">
        <f t="shared" si="2"/>
        <v>17</v>
      </c>
      <c r="O15" s="72">
        <f>[17]SopäInt!O15</f>
        <v>0</v>
      </c>
      <c r="P15" s="72">
        <f>[17]SopäInt!P15</f>
        <v>8</v>
      </c>
      <c r="Q15" s="72">
        <f>[17]SopäInt!Q15</f>
        <v>0</v>
      </c>
      <c r="R15" s="72">
        <f>[17]SopäInt!R15</f>
        <v>0</v>
      </c>
      <c r="S15" s="72">
        <f>[17]SopäInt!S15</f>
        <v>6</v>
      </c>
      <c r="T15" s="72">
        <f>[17]SopäInt!T15</f>
        <v>0</v>
      </c>
      <c r="U15" s="72">
        <f>[17]SopäInt!U15</f>
        <v>0</v>
      </c>
      <c r="V15" s="72">
        <f>[17]SopäInt!V15</f>
        <v>3</v>
      </c>
      <c r="W15" s="73">
        <f>[17]SopäInt!W15</f>
        <v>0</v>
      </c>
    </row>
    <row r="16" spans="1:23" s="78" customFormat="1" ht="24.75" customHeight="1">
      <c r="A16" s="77"/>
      <c r="B16" s="155" t="s">
        <v>26</v>
      </c>
      <c r="C16" s="156"/>
      <c r="D16" s="75">
        <f t="shared" si="5"/>
        <v>0</v>
      </c>
      <c r="E16" s="6">
        <f>[17]SopäInt!E16</f>
        <v>0</v>
      </c>
      <c r="F16" s="6">
        <f>[17]SopäInt!F16</f>
        <v>0</v>
      </c>
      <c r="G16" s="6">
        <f>[17]SopäInt!G16</f>
        <v>0</v>
      </c>
      <c r="H16" s="7">
        <f>[17]SopäInt!H16</f>
        <v>0</v>
      </c>
      <c r="I16" s="7">
        <f>[17]SopäInt!I16</f>
        <v>0</v>
      </c>
      <c r="J16" s="6">
        <f>[17]SopäInt!J16</f>
        <v>0</v>
      </c>
      <c r="K16" s="6">
        <f>[17]SopäInt!K16</f>
        <v>0</v>
      </c>
      <c r="L16" s="6">
        <f>[17]SopäInt!L16</f>
        <v>0</v>
      </c>
      <c r="M16" s="90">
        <f>[17]SopäInt!M16</f>
        <v>0</v>
      </c>
      <c r="N16" s="85">
        <f t="shared" si="2"/>
        <v>0</v>
      </c>
      <c r="O16" s="6">
        <f>[17]SopäInt!O16</f>
        <v>0</v>
      </c>
      <c r="P16" s="6">
        <f>[17]SopäInt!P16</f>
        <v>0</v>
      </c>
      <c r="Q16" s="6">
        <f>[17]SopäInt!Q16</f>
        <v>0</v>
      </c>
      <c r="R16" s="6">
        <f>[17]SopäInt!R16</f>
        <v>0</v>
      </c>
      <c r="S16" s="6">
        <f>[17]SopäInt!S16</f>
        <v>0</v>
      </c>
      <c r="T16" s="6">
        <f>[17]SopäInt!T16</f>
        <v>0</v>
      </c>
      <c r="U16" s="6">
        <f>[17]SopäInt!U16</f>
        <v>0</v>
      </c>
      <c r="V16" s="6">
        <f>[17]SopäInt!V16</f>
        <v>0</v>
      </c>
      <c r="W16" s="7">
        <f>[17]SopäInt!W16</f>
        <v>0</v>
      </c>
    </row>
    <row r="17" spans="1:23" ht="24.75" customHeight="1">
      <c r="A17" s="74"/>
      <c r="B17" s="145" t="s">
        <v>27</v>
      </c>
      <c r="C17" s="146"/>
      <c r="D17" s="70">
        <f t="shared" si="5"/>
        <v>0</v>
      </c>
      <c r="E17" s="72">
        <f>[17]SopäInt!E17</f>
        <v>0</v>
      </c>
      <c r="F17" s="72">
        <f>[17]SopäInt!F17</f>
        <v>0</v>
      </c>
      <c r="G17" s="72">
        <f>[17]SopäInt!G17</f>
        <v>0</v>
      </c>
      <c r="H17" s="73">
        <f>[17]SopäInt!H17</f>
        <v>0</v>
      </c>
      <c r="I17" s="73">
        <f>[17]SopäInt!I17</f>
        <v>0</v>
      </c>
      <c r="J17" s="72">
        <f>[17]SopäInt!J17</f>
        <v>0</v>
      </c>
      <c r="K17" s="72">
        <f>[17]SopäInt!K17</f>
        <v>0</v>
      </c>
      <c r="L17" s="72">
        <f>[17]SopäInt!L17</f>
        <v>0</v>
      </c>
      <c r="M17" s="91">
        <f>[17]SopäInt!M17</f>
        <v>0</v>
      </c>
      <c r="N17" s="86">
        <f t="shared" si="2"/>
        <v>0</v>
      </c>
      <c r="O17" s="72">
        <f>[17]SopäInt!O17</f>
        <v>0</v>
      </c>
      <c r="P17" s="72">
        <f>[17]SopäInt!P17</f>
        <v>0</v>
      </c>
      <c r="Q17" s="72">
        <f>[17]SopäInt!Q17</f>
        <v>0</v>
      </c>
      <c r="R17" s="72">
        <f>[17]SopäInt!R17</f>
        <v>0</v>
      </c>
      <c r="S17" s="72">
        <f>[17]SopäInt!S17</f>
        <v>0</v>
      </c>
      <c r="T17" s="72">
        <f>[17]SopäInt!T17</f>
        <v>0</v>
      </c>
      <c r="U17" s="72">
        <f>[17]SopäInt!U17</f>
        <v>0</v>
      </c>
      <c r="V17" s="72">
        <f>[17]SopäInt!V17</f>
        <v>0</v>
      </c>
      <c r="W17" s="72">
        <f>[17]SopäInt!W17</f>
        <v>0</v>
      </c>
    </row>
    <row r="18" spans="1:23" s="78" customFormat="1" ht="24.75" customHeight="1">
      <c r="A18" s="76"/>
      <c r="B18" s="147" t="s">
        <v>28</v>
      </c>
      <c r="C18" s="148"/>
      <c r="D18" s="75">
        <f t="shared" si="5"/>
        <v>0</v>
      </c>
      <c r="E18" s="6">
        <f>[17]SopäInt!E18</f>
        <v>0</v>
      </c>
      <c r="F18" s="6">
        <f>[17]SopäInt!F18</f>
        <v>0</v>
      </c>
      <c r="G18" s="6">
        <f>[17]SopäInt!G18</f>
        <v>0</v>
      </c>
      <c r="H18" s="7">
        <f>[17]SopäInt!H18</f>
        <v>0</v>
      </c>
      <c r="I18" s="7">
        <f>[17]SopäInt!I18</f>
        <v>0</v>
      </c>
      <c r="J18" s="6">
        <f>[17]SopäInt!J18</f>
        <v>0</v>
      </c>
      <c r="K18" s="6">
        <f>[17]SopäInt!K18</f>
        <v>0</v>
      </c>
      <c r="L18" s="6">
        <f>[17]SopäInt!L18</f>
        <v>0</v>
      </c>
      <c r="M18" s="90">
        <f>[17]SopäInt!M18</f>
        <v>0</v>
      </c>
      <c r="N18" s="85">
        <f t="shared" si="2"/>
        <v>0</v>
      </c>
      <c r="O18" s="6">
        <f>[17]SopäInt!O18</f>
        <v>0</v>
      </c>
      <c r="P18" s="6">
        <f>[17]SopäInt!P18</f>
        <v>0</v>
      </c>
      <c r="Q18" s="6">
        <f>[17]SopäInt!Q18</f>
        <v>0</v>
      </c>
      <c r="R18" s="6">
        <f>[17]SopäInt!R18</f>
        <v>0</v>
      </c>
      <c r="S18" s="6">
        <f>[17]SopäInt!S18</f>
        <v>0</v>
      </c>
      <c r="T18" s="6">
        <f>[17]SopäInt!T18</f>
        <v>0</v>
      </c>
      <c r="U18" s="6">
        <f>[17]SopäInt!U18</f>
        <v>0</v>
      </c>
      <c r="V18" s="6">
        <f>[17]SopäInt!V18</f>
        <v>0</v>
      </c>
      <c r="W18" s="6">
        <f>[17]SopäInt!W18</f>
        <v>0</v>
      </c>
    </row>
    <row r="19" spans="1:23" ht="24.75" customHeight="1">
      <c r="A19" s="149" t="s">
        <v>104</v>
      </c>
      <c r="B19" s="150"/>
      <c r="C19" s="151"/>
      <c r="D19" s="101">
        <f t="shared" si="5"/>
        <v>0</v>
      </c>
      <c r="E19" s="102">
        <f>[17]SopäInt!E19</f>
        <v>0</v>
      </c>
      <c r="F19" s="103">
        <f>[17]SopäInt!F19</f>
        <v>0</v>
      </c>
      <c r="G19" s="102">
        <f>[17]SopäInt!G19</f>
        <v>0</v>
      </c>
      <c r="H19" s="102">
        <f>[17]SopäInt!H19</f>
        <v>0</v>
      </c>
      <c r="I19" s="102">
        <f>[17]SopäInt!I19</f>
        <v>0</v>
      </c>
      <c r="J19" s="102">
        <f>[17]SopäInt!J19</f>
        <v>0</v>
      </c>
      <c r="K19" s="102">
        <f>[17]SopäInt!K19</f>
        <v>0</v>
      </c>
      <c r="L19" s="102">
        <f>[17]SopäInt!L19</f>
        <v>0</v>
      </c>
      <c r="M19" s="104">
        <f>[17]SopäInt!M19</f>
        <v>0</v>
      </c>
      <c r="N19" s="105">
        <f t="shared" si="2"/>
        <v>0</v>
      </c>
      <c r="O19" s="102">
        <f>[17]SopäInt!O19</f>
        <v>0</v>
      </c>
      <c r="P19" s="102">
        <f>[17]SopäInt!P19</f>
        <v>0</v>
      </c>
      <c r="Q19" s="102">
        <f>[17]SopäInt!Q19</f>
        <v>0</v>
      </c>
      <c r="R19" s="102">
        <f>[17]SopäInt!R19</f>
        <v>0</v>
      </c>
      <c r="S19" s="102">
        <f>[17]SopäInt!S19</f>
        <v>0</v>
      </c>
      <c r="T19" s="102">
        <f>[17]SopäInt!T19</f>
        <v>0</v>
      </c>
      <c r="U19" s="102">
        <f>[17]SopäInt!U19</f>
        <v>0</v>
      </c>
      <c r="V19" s="102">
        <f>[17]SopäInt!V19</f>
        <v>0</v>
      </c>
      <c r="W19" s="102">
        <f>[17]SopäInt!W19</f>
        <v>0</v>
      </c>
    </row>
    <row r="20" spans="1:23" ht="35.25" customHeight="1">
      <c r="A20" s="8"/>
      <c r="B20" s="8"/>
      <c r="C20" s="8"/>
      <c r="D20" s="8"/>
      <c r="E20" s="8"/>
      <c r="F20" s="8"/>
    </row>
    <row r="21" spans="1:23" ht="14.25" customHeight="1">
      <c r="A21" s="8"/>
      <c r="B21" s="8"/>
      <c r="C21" s="8"/>
      <c r="D21" s="8"/>
      <c r="E21" s="8"/>
      <c r="F21" s="8"/>
    </row>
    <row r="22" spans="1:23" ht="14.25" customHeight="1"/>
    <row r="23" spans="1:23" ht="14.25" customHeight="1"/>
    <row r="24" spans="1:23" ht="14.25" customHeight="1"/>
    <row r="25" spans="1:23" ht="14.25" customHeight="1"/>
    <row r="26" spans="1:23" ht="14.25" customHeight="1"/>
    <row r="27" spans="1:23" ht="14.25" customHeight="1"/>
    <row r="28" spans="1:23" ht="14.25" customHeight="1"/>
    <row r="29" spans="1:23" ht="14.25" customHeight="1"/>
    <row r="30" spans="1:23" ht="14.25" customHeight="1"/>
    <row r="31" spans="1:23" ht="14.25" customHeight="1"/>
    <row r="32" spans="1:2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9" customHeight="1"/>
    <row r="49" ht="33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9" customHeight="1"/>
    <row r="76" ht="30" customHeight="1"/>
    <row r="92" spans="1:6">
      <c r="A92" s="9"/>
      <c r="B92" s="9"/>
      <c r="C92" s="9"/>
      <c r="D92" s="9"/>
      <c r="E92" s="9"/>
      <c r="F92" s="9"/>
    </row>
    <row r="93" spans="1:6">
      <c r="A93" s="9"/>
      <c r="B93" s="9"/>
      <c r="C93" s="9"/>
      <c r="D93" s="9"/>
      <c r="E93" s="9"/>
      <c r="F93" s="9"/>
    </row>
    <row r="94" spans="1:6">
      <c r="A94" s="9"/>
      <c r="B94" s="9"/>
      <c r="C94" s="9"/>
      <c r="D94" s="9"/>
      <c r="E94" s="9"/>
      <c r="F94" s="9"/>
    </row>
  </sheetData>
  <sheetProtection formatCells="0" formatColumns="0" formatRows="0"/>
  <mergeCells count="22">
    <mergeCell ref="A4:C6"/>
    <mergeCell ref="D4:M5"/>
    <mergeCell ref="N4:W4"/>
    <mergeCell ref="N5:W5"/>
    <mergeCell ref="A1:C1"/>
    <mergeCell ref="D1:M3"/>
    <mergeCell ref="N1:W3"/>
    <mergeCell ref="A2:B2"/>
    <mergeCell ref="A3:B3"/>
    <mergeCell ref="B17:C17"/>
    <mergeCell ref="B18:C18"/>
    <mergeCell ref="A19:C19"/>
    <mergeCell ref="A7:C7"/>
    <mergeCell ref="A9:C9"/>
    <mergeCell ref="B10:C10"/>
    <mergeCell ref="B11:C11"/>
    <mergeCell ref="B12:C12"/>
    <mergeCell ref="A8:C8"/>
    <mergeCell ref="B13:C13"/>
    <mergeCell ref="B14:C14"/>
    <mergeCell ref="B15:C15"/>
    <mergeCell ref="B16:C16"/>
  </mergeCells>
  <printOptions horizontalCentered="1" verticalCentered="1" headings="1"/>
  <pageMargins left="0.70866141732283472" right="0.6692913385826772" top="0.78740157480314965" bottom="0.78740157480314965" header="0.51181102362204722" footer="0.51181102362204722"/>
  <pageSetup paperSize="9" scale="80" pageOrder="overThenDown" orientation="landscape" r:id="rId1"/>
  <headerFooter alignWithMargins="0">
    <oddHeader>&amp;R&amp;"Arial,Standard"Seite &amp;P</oddHeader>
    <oddFooter>&amp;C&amp;"Arial,Standard"&amp;F&amp;R&amp;"Arial,Standard"Blatt "&amp;A"</oddFooter>
  </headerFooter>
  <colBreaks count="1" manualBreakCount="1">
    <brk id="13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8"/>
  <sheetViews>
    <sheetView view="pageBreakPreview" topLeftCell="A4" zoomScaleNormal="100" zoomScaleSheetLayoutView="100" workbookViewId="0">
      <selection activeCell="L2" sqref="L2"/>
    </sheetView>
  </sheetViews>
  <sheetFormatPr baseColWidth="10" defaultRowHeight="12.75"/>
  <cols>
    <col min="2" max="2" width="34" customWidth="1"/>
    <col min="4" max="4" width="38.83203125" customWidth="1"/>
  </cols>
  <sheetData>
    <row r="2" spans="1:2" ht="15">
      <c r="A2" s="21" t="s">
        <v>70</v>
      </c>
      <c r="B2" s="22"/>
    </row>
    <row r="3" spans="1:2" ht="9" customHeight="1">
      <c r="A3" s="22"/>
      <c r="B3" s="22"/>
    </row>
    <row r="4" spans="1:2" ht="18" customHeight="1">
      <c r="A4" s="22" t="s">
        <v>30</v>
      </c>
      <c r="B4" s="22" t="s">
        <v>71</v>
      </c>
    </row>
    <row r="5" spans="1:2" ht="18" customHeight="1">
      <c r="A5" s="22" t="s">
        <v>29</v>
      </c>
      <c r="B5" s="22" t="s">
        <v>53</v>
      </c>
    </row>
    <row r="6" spans="1:2" ht="18" customHeight="1">
      <c r="A6" s="22" t="s">
        <v>31</v>
      </c>
      <c r="B6" s="22" t="s">
        <v>72</v>
      </c>
    </row>
    <row r="7" spans="1:2" ht="18" customHeight="1">
      <c r="A7" s="22" t="s">
        <v>32</v>
      </c>
      <c r="B7" s="22" t="s">
        <v>73</v>
      </c>
    </row>
    <row r="8" spans="1:2" ht="18" customHeight="1">
      <c r="A8" s="22" t="s">
        <v>33</v>
      </c>
      <c r="B8" s="22" t="s">
        <v>74</v>
      </c>
    </row>
    <row r="9" spans="1:2" ht="18" customHeight="1">
      <c r="A9" s="22" t="s">
        <v>34</v>
      </c>
      <c r="B9" s="22" t="s">
        <v>75</v>
      </c>
    </row>
    <row r="10" spans="1:2" ht="18" customHeight="1">
      <c r="A10" s="22" t="s">
        <v>35</v>
      </c>
      <c r="B10" s="22" t="s">
        <v>55</v>
      </c>
    </row>
    <row r="11" spans="1:2" ht="18" customHeight="1">
      <c r="A11" s="22" t="s">
        <v>36</v>
      </c>
      <c r="B11" s="22" t="s">
        <v>76</v>
      </c>
    </row>
    <row r="12" spans="1:2" ht="18" customHeight="1">
      <c r="A12" s="22" t="s">
        <v>37</v>
      </c>
      <c r="B12" s="22" t="s">
        <v>77</v>
      </c>
    </row>
    <row r="13" spans="1:2" ht="18" customHeight="1">
      <c r="A13" s="22" t="s">
        <v>38</v>
      </c>
      <c r="B13" s="22" t="s">
        <v>58</v>
      </c>
    </row>
    <row r="14" spans="1:2" ht="18" customHeight="1">
      <c r="A14" s="22" t="s">
        <v>39</v>
      </c>
      <c r="B14" s="22" t="s">
        <v>78</v>
      </c>
    </row>
    <row r="15" spans="1:2" ht="18" customHeight="1">
      <c r="A15" s="22" t="s">
        <v>40</v>
      </c>
      <c r="B15" s="22" t="s">
        <v>79</v>
      </c>
    </row>
    <row r="16" spans="1:2" ht="18" customHeight="1">
      <c r="A16" s="22" t="s">
        <v>41</v>
      </c>
      <c r="B16" s="22" t="s">
        <v>62</v>
      </c>
    </row>
    <row r="17" spans="1:7" ht="18" customHeight="1">
      <c r="A17" s="22" t="s">
        <v>42</v>
      </c>
      <c r="B17" s="22" t="s">
        <v>63</v>
      </c>
    </row>
    <row r="18" spans="1:7" ht="18" customHeight="1">
      <c r="A18" s="22" t="s">
        <v>43</v>
      </c>
      <c r="B18" s="22" t="s">
        <v>69</v>
      </c>
    </row>
    <row r="19" spans="1:7" ht="18" customHeight="1">
      <c r="A19" s="22" t="s">
        <v>44</v>
      </c>
      <c r="B19" s="22" t="s">
        <v>80</v>
      </c>
    </row>
    <row r="20" spans="1:7" ht="18" customHeight="1">
      <c r="A20" s="22" t="s">
        <v>45</v>
      </c>
      <c r="B20" s="22" t="s">
        <v>81</v>
      </c>
    </row>
    <row r="22" spans="1:7" ht="15.75">
      <c r="A22" s="20" t="s">
        <v>82</v>
      </c>
    </row>
    <row r="24" spans="1:7" ht="12.75" customHeight="1">
      <c r="A24" s="142" t="s">
        <v>107</v>
      </c>
      <c r="B24" s="142"/>
      <c r="C24" s="142"/>
      <c r="D24" s="142"/>
      <c r="E24" s="142"/>
      <c r="F24" s="142"/>
      <c r="G24" s="142"/>
    </row>
    <row r="25" spans="1:7" ht="12.75" customHeight="1">
      <c r="A25" s="142"/>
      <c r="B25" s="142"/>
      <c r="C25" s="142"/>
      <c r="D25" s="142"/>
      <c r="E25" s="142"/>
      <c r="F25" s="142"/>
      <c r="G25" s="142"/>
    </row>
    <row r="26" spans="1:7" ht="12.75" customHeight="1">
      <c r="A26" s="142"/>
      <c r="B26" s="142"/>
      <c r="C26" s="142"/>
      <c r="D26" s="142"/>
      <c r="E26" s="142"/>
      <c r="F26" s="142"/>
      <c r="G26" s="142"/>
    </row>
    <row r="27" spans="1:7" ht="12.75" customHeight="1">
      <c r="A27" s="142"/>
      <c r="B27" s="142"/>
      <c r="C27" s="142"/>
      <c r="D27" s="142"/>
      <c r="E27" s="142"/>
      <c r="F27" s="142"/>
      <c r="G27" s="142"/>
    </row>
    <row r="28" spans="1:7" ht="183.75" customHeight="1">
      <c r="A28" s="142"/>
      <c r="B28" s="142"/>
      <c r="C28" s="142"/>
      <c r="D28" s="142"/>
      <c r="E28" s="142"/>
      <c r="F28" s="142"/>
      <c r="G28" s="142"/>
    </row>
  </sheetData>
  <mergeCells count="1">
    <mergeCell ref="A24:G28"/>
  </mergeCells>
  <pageMargins left="0.7" right="0.7" top="0.78740157499999996" bottom="0.78740157499999996" header="0.3" footer="0.3"/>
  <pageSetup paperSize="9" orientation="landscape" r:id="rId1"/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0"/>
  <dimension ref="A1:Y94"/>
  <sheetViews>
    <sheetView zoomScale="90" zoomScaleNormal="90" zoomScaleSheetLayoutView="80" workbookViewId="0">
      <selection activeCell="M24" sqref="M23:M24"/>
    </sheetView>
  </sheetViews>
  <sheetFormatPr baseColWidth="10" defaultColWidth="12" defaultRowHeight="12.75"/>
  <cols>
    <col min="1" max="1" width="2.33203125" style="1" customWidth="1"/>
    <col min="2" max="3" width="13.83203125" style="1" customWidth="1"/>
    <col min="4" max="23" width="11.33203125" style="1" customWidth="1"/>
    <col min="24" max="16384" width="12" style="1"/>
  </cols>
  <sheetData>
    <row r="1" spans="1:25" ht="30" customHeight="1">
      <c r="A1" s="180" t="s">
        <v>0</v>
      </c>
      <c r="B1" s="181"/>
      <c r="C1" s="182"/>
      <c r="D1" s="171"/>
      <c r="E1" s="183"/>
      <c r="F1" s="183"/>
      <c r="G1" s="183"/>
      <c r="H1" s="183"/>
      <c r="I1" s="183"/>
      <c r="J1" s="183"/>
      <c r="K1" s="183"/>
      <c r="L1" s="183"/>
      <c r="M1" s="184"/>
      <c r="N1" s="183"/>
      <c r="O1" s="183"/>
      <c r="P1" s="183"/>
      <c r="Q1" s="183"/>
      <c r="R1" s="183"/>
      <c r="S1" s="183"/>
      <c r="T1" s="183"/>
      <c r="U1" s="183"/>
      <c r="V1" s="183"/>
      <c r="W1" s="191"/>
    </row>
    <row r="2" spans="1:25" ht="16.5" customHeight="1">
      <c r="A2" s="195" t="s">
        <v>1</v>
      </c>
      <c r="B2" s="196"/>
      <c r="C2" s="92" t="str">
        <f>[1]SKL!C2</f>
        <v>2017/18</v>
      </c>
      <c r="D2" s="185"/>
      <c r="E2" s="186"/>
      <c r="F2" s="186"/>
      <c r="G2" s="186"/>
      <c r="H2" s="186"/>
      <c r="I2" s="186"/>
      <c r="J2" s="186"/>
      <c r="K2" s="186"/>
      <c r="L2" s="186"/>
      <c r="M2" s="187"/>
      <c r="N2" s="192"/>
      <c r="O2" s="186"/>
      <c r="P2" s="186"/>
      <c r="Q2" s="186"/>
      <c r="R2" s="186"/>
      <c r="S2" s="186"/>
      <c r="T2" s="186"/>
      <c r="U2" s="186"/>
      <c r="V2" s="186"/>
      <c r="W2" s="193"/>
    </row>
    <row r="3" spans="1:25" ht="16.5" customHeight="1">
      <c r="A3" s="197" t="s">
        <v>2</v>
      </c>
      <c r="B3" s="198"/>
      <c r="C3" s="92" t="s">
        <v>30</v>
      </c>
      <c r="D3" s="188"/>
      <c r="E3" s="189"/>
      <c r="F3" s="189"/>
      <c r="G3" s="189"/>
      <c r="H3" s="189"/>
      <c r="I3" s="189"/>
      <c r="J3" s="189"/>
      <c r="K3" s="189"/>
      <c r="L3" s="189"/>
      <c r="M3" s="190"/>
      <c r="N3" s="189"/>
      <c r="O3" s="189"/>
      <c r="P3" s="189"/>
      <c r="Q3" s="189"/>
      <c r="R3" s="189"/>
      <c r="S3" s="189"/>
      <c r="T3" s="189"/>
      <c r="U3" s="189"/>
      <c r="V3" s="189"/>
      <c r="W3" s="194"/>
    </row>
    <row r="4" spans="1:25" ht="21" customHeight="1">
      <c r="A4" s="162" t="s">
        <v>3</v>
      </c>
      <c r="B4" s="163"/>
      <c r="C4" s="164"/>
      <c r="D4" s="171" t="s">
        <v>97</v>
      </c>
      <c r="E4" s="172"/>
      <c r="F4" s="173"/>
      <c r="G4" s="173"/>
      <c r="H4" s="173"/>
      <c r="I4" s="173"/>
      <c r="J4" s="173"/>
      <c r="K4" s="173"/>
      <c r="L4" s="173"/>
      <c r="M4" s="174"/>
      <c r="N4" s="178" t="s">
        <v>5</v>
      </c>
      <c r="O4" s="178"/>
      <c r="P4" s="178"/>
      <c r="Q4" s="178"/>
      <c r="R4" s="178"/>
      <c r="S4" s="178"/>
      <c r="T4" s="178"/>
      <c r="U4" s="178"/>
      <c r="V4" s="178"/>
      <c r="W4" s="179"/>
    </row>
    <row r="5" spans="1:25" ht="20.25" customHeight="1">
      <c r="A5" s="165"/>
      <c r="B5" s="166"/>
      <c r="C5" s="167"/>
      <c r="D5" s="175"/>
      <c r="E5" s="176"/>
      <c r="F5" s="176"/>
      <c r="G5" s="176"/>
      <c r="H5" s="176"/>
      <c r="I5" s="176"/>
      <c r="J5" s="176"/>
      <c r="K5" s="176"/>
      <c r="L5" s="176"/>
      <c r="M5" s="177"/>
      <c r="N5" s="169" t="s">
        <v>98</v>
      </c>
      <c r="O5" s="176"/>
      <c r="P5" s="169"/>
      <c r="Q5" s="169"/>
      <c r="R5" s="169"/>
      <c r="S5" s="169"/>
      <c r="T5" s="169"/>
      <c r="U5" s="169"/>
      <c r="V5" s="169"/>
      <c r="W5" s="170"/>
    </row>
    <row r="6" spans="1:25" ht="60" customHeight="1">
      <c r="A6" s="168"/>
      <c r="B6" s="169"/>
      <c r="C6" s="170"/>
      <c r="D6" s="2" t="s">
        <v>7</v>
      </c>
      <c r="E6" s="3" t="s">
        <v>8</v>
      </c>
      <c r="F6" s="3" t="s">
        <v>9</v>
      </c>
      <c r="G6" s="4" t="s">
        <v>10</v>
      </c>
      <c r="H6" s="3" t="s">
        <v>11</v>
      </c>
      <c r="I6" s="4" t="s">
        <v>12</v>
      </c>
      <c r="J6" s="3" t="s">
        <v>13</v>
      </c>
      <c r="K6" s="4" t="s">
        <v>14</v>
      </c>
      <c r="L6" s="3" t="s">
        <v>15</v>
      </c>
      <c r="M6" s="87" t="s">
        <v>16</v>
      </c>
      <c r="N6" s="11" t="s">
        <v>7</v>
      </c>
      <c r="O6" s="3" t="s">
        <v>8</v>
      </c>
      <c r="P6" s="3" t="s">
        <v>9</v>
      </c>
      <c r="Q6" s="4" t="s">
        <v>10</v>
      </c>
      <c r="R6" s="3" t="s">
        <v>11</v>
      </c>
      <c r="S6" s="4" t="s">
        <v>12</v>
      </c>
      <c r="T6" s="3" t="s">
        <v>13</v>
      </c>
      <c r="U6" s="4" t="s">
        <v>14</v>
      </c>
      <c r="V6" s="3" t="s">
        <v>15</v>
      </c>
      <c r="W6" s="5" t="s">
        <v>16</v>
      </c>
    </row>
    <row r="7" spans="1:25" ht="33" customHeight="1" thickBot="1">
      <c r="A7" s="152" t="s">
        <v>17</v>
      </c>
      <c r="B7" s="153"/>
      <c r="C7" s="154"/>
      <c r="D7" s="34">
        <f>SUM(BW:TH!D7)</f>
        <v>222485</v>
      </c>
      <c r="E7" s="34">
        <f>SUM(BW:TH!E7)</f>
        <v>2066</v>
      </c>
      <c r="F7" s="34">
        <f>SUM(BW:TH!F7)</f>
        <v>78630</v>
      </c>
      <c r="G7" s="34">
        <f>SUM(BW:TH!G7)</f>
        <v>6672</v>
      </c>
      <c r="H7" s="34">
        <f>SUM(BW:TH!H7)</f>
        <v>19329</v>
      </c>
      <c r="I7" s="34">
        <f>SUM(BW:TH!I7)</f>
        <v>20236</v>
      </c>
      <c r="J7" s="34">
        <f>SUM(BW:TH!J7)</f>
        <v>8148</v>
      </c>
      <c r="K7" s="34">
        <f>SUM(BW:TH!K7)</f>
        <v>7702</v>
      </c>
      <c r="L7" s="34">
        <f>SUM(BW:TH!L7)</f>
        <v>50066</v>
      </c>
      <c r="M7" s="34">
        <f>SUM(BW:TH!M7)</f>
        <v>593</v>
      </c>
      <c r="N7" s="34">
        <f>SUM(BW:TH!N7)</f>
        <v>17622</v>
      </c>
      <c r="O7" s="34">
        <f>SUM(BW:TH!O7)</f>
        <v>200</v>
      </c>
      <c r="P7" s="34">
        <f>SUM(BW:TH!P7)</f>
        <v>8164</v>
      </c>
      <c r="Q7" s="34">
        <f>SUM(BW:TH!Q7)</f>
        <v>738</v>
      </c>
      <c r="R7" s="34">
        <f>SUM(BW:TH!R7)</f>
        <v>1798</v>
      </c>
      <c r="S7" s="34">
        <f>SUM(BW:TH!S7)</f>
        <v>1035</v>
      </c>
      <c r="T7" s="34">
        <f>SUM(BW:TH!T7)</f>
        <v>714</v>
      </c>
      <c r="U7" s="34">
        <f>SUM(BW:TH!U7)</f>
        <v>608</v>
      </c>
      <c r="V7" s="34">
        <f>SUM(BW:TH!V7)</f>
        <v>4354</v>
      </c>
      <c r="W7" s="34">
        <f>SUM(BW:TH!W7)</f>
        <v>11</v>
      </c>
      <c r="Y7" s="115"/>
    </row>
    <row r="8" spans="1:25" ht="24.75" customHeight="1" thickTop="1">
      <c r="A8" s="158" t="s">
        <v>18</v>
      </c>
      <c r="B8" s="159"/>
      <c r="C8" s="160"/>
      <c r="D8" s="81">
        <f>SUM(BW:TH!D8)</f>
        <v>100425</v>
      </c>
      <c r="E8" s="81">
        <f>SUM(BW:TH!E8)</f>
        <v>3</v>
      </c>
      <c r="F8" s="81">
        <f>SUM(BW:TH!F8)</f>
        <v>32454</v>
      </c>
      <c r="G8" s="81">
        <f>SUM(BW:TH!G8)</f>
        <v>2772</v>
      </c>
      <c r="H8" s="82">
        <f>SUM(BW:TH!H8)</f>
        <v>11486</v>
      </c>
      <c r="I8" s="82">
        <f>SUM(BW:TH!I8)</f>
        <v>8006</v>
      </c>
      <c r="J8" s="81">
        <f>SUM(BW:TH!J8)</f>
        <v>2841</v>
      </c>
      <c r="K8" s="81">
        <f>SUM(BW:TH!K8)</f>
        <v>1491</v>
      </c>
      <c r="L8" s="81">
        <f>SUM(BW:TH!L8)</f>
        <v>26631</v>
      </c>
      <c r="M8" s="89">
        <f>SUM(BW:TH!M8)</f>
        <v>256</v>
      </c>
      <c r="N8" s="84">
        <f>SUM(O8:W8)</f>
        <v>9280</v>
      </c>
      <c r="O8" s="81">
        <f>SUM(BW:TH!O8)</f>
        <v>1</v>
      </c>
      <c r="P8" s="81">
        <f>SUM(BW:TH!P8)</f>
        <v>3800</v>
      </c>
      <c r="Q8" s="81">
        <f>SUM(BW:TH!Q8)</f>
        <v>415</v>
      </c>
      <c r="R8" s="81">
        <f>SUM(BW:TH!R8)</f>
        <v>1087</v>
      </c>
      <c r="S8" s="81">
        <f>SUM(BW:TH!S8)</f>
        <v>497</v>
      </c>
      <c r="T8" s="81">
        <f>SUM(BW:TH!T8)</f>
        <v>412</v>
      </c>
      <c r="U8" s="81">
        <f>SUM(BW:TH!U8)</f>
        <v>226</v>
      </c>
      <c r="V8" s="81">
        <f>SUM(BW:TH!V8)</f>
        <v>2839</v>
      </c>
      <c r="W8" s="81">
        <f>SUM(BW:TH!W8)</f>
        <v>3</v>
      </c>
      <c r="Y8" s="115"/>
    </row>
    <row r="9" spans="1:25" ht="24.75" customHeight="1">
      <c r="A9" s="149" t="s">
        <v>19</v>
      </c>
      <c r="B9" s="150"/>
      <c r="C9" s="151"/>
      <c r="D9" s="44">
        <f>SUM(BW:TH!D9)</f>
        <v>121641</v>
      </c>
      <c r="E9" s="44">
        <f>SUM(E10:E18)</f>
        <v>2063</v>
      </c>
      <c r="F9" s="44">
        <f t="shared" ref="F9:M9" si="0">SUM(F10:F18)</f>
        <v>46032</v>
      </c>
      <c r="G9" s="44">
        <f t="shared" si="0"/>
        <v>3872</v>
      </c>
      <c r="H9" s="44">
        <f t="shared" si="0"/>
        <v>7812</v>
      </c>
      <c r="I9" s="44">
        <f t="shared" si="0"/>
        <v>12225</v>
      </c>
      <c r="J9" s="44">
        <f t="shared" si="0"/>
        <v>5252</v>
      </c>
      <c r="K9" s="44">
        <f t="shared" si="0"/>
        <v>6141</v>
      </c>
      <c r="L9" s="44">
        <f t="shared" si="0"/>
        <v>23350</v>
      </c>
      <c r="M9" s="44">
        <f t="shared" si="0"/>
        <v>336</v>
      </c>
      <c r="N9" s="44">
        <f>SUM(O9:W9)</f>
        <v>8334</v>
      </c>
      <c r="O9" s="44">
        <f>SUM(O10:O18)</f>
        <v>199</v>
      </c>
      <c r="P9" s="44">
        <f t="shared" ref="P9:W9" si="1">SUM(P10:P18)</f>
        <v>4360</v>
      </c>
      <c r="Q9" s="44">
        <f t="shared" si="1"/>
        <v>321</v>
      </c>
      <c r="R9" s="44">
        <f t="shared" si="1"/>
        <v>711</v>
      </c>
      <c r="S9" s="44">
        <f t="shared" si="1"/>
        <v>537</v>
      </c>
      <c r="T9" s="44">
        <f t="shared" si="1"/>
        <v>302</v>
      </c>
      <c r="U9" s="44">
        <f t="shared" si="1"/>
        <v>382</v>
      </c>
      <c r="V9" s="44">
        <f t="shared" si="1"/>
        <v>1514</v>
      </c>
      <c r="W9" s="44">
        <f t="shared" si="1"/>
        <v>8</v>
      </c>
      <c r="Y9" s="115"/>
    </row>
    <row r="10" spans="1:25" ht="24.75" customHeight="1">
      <c r="A10" s="76"/>
      <c r="B10" s="155" t="s">
        <v>20</v>
      </c>
      <c r="C10" s="156"/>
      <c r="D10" s="6">
        <f>SUM(BW:TH!D10)</f>
        <v>4553</v>
      </c>
      <c r="E10" s="6">
        <f>SUM(BW:TH!E10)</f>
        <v>889</v>
      </c>
      <c r="F10" s="6">
        <f>SUM(BW:TH!F10)</f>
        <v>1359</v>
      </c>
      <c r="G10" s="6">
        <f>SUM(BW:TH!G10)</f>
        <v>84</v>
      </c>
      <c r="H10" s="7">
        <f>SUM(BW:TH!H10)</f>
        <v>139</v>
      </c>
      <c r="I10" s="7">
        <f>SUM(BW:TH!I10)</f>
        <v>217</v>
      </c>
      <c r="J10" s="6">
        <f>SUM(BW:TH!J10)</f>
        <v>237</v>
      </c>
      <c r="K10" s="6">
        <f>SUM(BW:TH!K10)</f>
        <v>580</v>
      </c>
      <c r="L10" s="6">
        <f>SUM(BW:TH!L10)</f>
        <v>568</v>
      </c>
      <c r="M10" s="90">
        <f>SUM(BW:TH!M10)</f>
        <v>7</v>
      </c>
      <c r="N10" s="85">
        <f t="shared" ref="N10:N19" si="2">SUM(O10:W10)</f>
        <v>254</v>
      </c>
      <c r="O10" s="6">
        <f>SUM(BW:TH!O10)</f>
        <v>78</v>
      </c>
      <c r="P10" s="6">
        <f>SUM(BW:TH!P10)</f>
        <v>88</v>
      </c>
      <c r="Q10" s="6">
        <f>SUM(BW:TH!Q10)</f>
        <v>4</v>
      </c>
      <c r="R10" s="6">
        <f>SUM(BW:TH!R10)</f>
        <v>10</v>
      </c>
      <c r="S10" s="6">
        <f>SUM(BW:TH!S10)</f>
        <v>15</v>
      </c>
      <c r="T10" s="6">
        <f>SUM(BW:TH!T10)</f>
        <v>6</v>
      </c>
      <c r="U10" s="6">
        <f>SUM(BW:TH!U10)</f>
        <v>12</v>
      </c>
      <c r="V10" s="6">
        <f>SUM(BW:TH!V10)</f>
        <v>41</v>
      </c>
      <c r="W10" s="6">
        <f>SUM(BW:TH!W10)</f>
        <v>0</v>
      </c>
      <c r="Y10" s="115"/>
    </row>
    <row r="11" spans="1:25" ht="24.75" customHeight="1">
      <c r="A11" s="71"/>
      <c r="B11" s="157" t="s">
        <v>21</v>
      </c>
      <c r="C11" s="146"/>
      <c r="D11" s="72">
        <f>SUM(BW:TH!D11)</f>
        <v>10337</v>
      </c>
      <c r="E11" s="72">
        <f>SUM(BW:TH!E11)</f>
        <v>1094</v>
      </c>
      <c r="F11" s="72">
        <f>SUM(BW:TH!F11)</f>
        <v>3078</v>
      </c>
      <c r="G11" s="72">
        <f>SUM(BW:TH!G11)</f>
        <v>186</v>
      </c>
      <c r="H11" s="73">
        <f>SUM(BW:TH!H11)</f>
        <v>379</v>
      </c>
      <c r="I11" s="73">
        <f>SUM(BW:TH!I11)</f>
        <v>760</v>
      </c>
      <c r="J11" s="72">
        <f>SUM(BW:TH!J11)</f>
        <v>699</v>
      </c>
      <c r="K11" s="72">
        <f>SUM(BW:TH!K11)</f>
        <v>1371</v>
      </c>
      <c r="L11" s="72">
        <f>SUM(BW:TH!L11)</f>
        <v>1331</v>
      </c>
      <c r="M11" s="91">
        <f>SUM(BW:TH!M11)</f>
        <v>16</v>
      </c>
      <c r="N11" s="86">
        <f t="shared" si="2"/>
        <v>391</v>
      </c>
      <c r="O11" s="72">
        <f>SUM(BW:TH!O11)</f>
        <v>101</v>
      </c>
      <c r="P11" s="72">
        <f>SUM(BW:TH!P11)</f>
        <v>142</v>
      </c>
      <c r="Q11" s="72">
        <f>SUM(BW:TH!Q11)</f>
        <v>18</v>
      </c>
      <c r="R11" s="72">
        <f>SUM(BW:TH!R11)</f>
        <v>17</v>
      </c>
      <c r="S11" s="72">
        <f>SUM(BW:TH!S11)</f>
        <v>22</v>
      </c>
      <c r="T11" s="72">
        <f>SUM(BW:TH!T11)</f>
        <v>11</v>
      </c>
      <c r="U11" s="72">
        <f>SUM(BW:TH!U11)</f>
        <v>18</v>
      </c>
      <c r="V11" s="72">
        <f>SUM(BW:TH!V11)</f>
        <v>61</v>
      </c>
      <c r="W11" s="72">
        <f>SUM(BW:TH!W11)</f>
        <v>1</v>
      </c>
      <c r="Y11" s="115"/>
    </row>
    <row r="12" spans="1:25" ht="24.75" customHeight="1">
      <c r="A12" s="77"/>
      <c r="B12" s="155" t="s">
        <v>22</v>
      </c>
      <c r="C12" s="156"/>
      <c r="D12" s="6">
        <f>SUM(BW:TH!D12)</f>
        <v>27271</v>
      </c>
      <c r="E12" s="6">
        <f>SUM(BW:TH!E12)</f>
        <v>51</v>
      </c>
      <c r="F12" s="6">
        <f>SUM(BW:TH!F12)</f>
        <v>13993</v>
      </c>
      <c r="G12" s="6">
        <f>SUM(BW:TH!G12)</f>
        <v>699</v>
      </c>
      <c r="H12" s="7">
        <f>SUM(BW:TH!H12)</f>
        <v>1452</v>
      </c>
      <c r="I12" s="7">
        <f>SUM(BW:TH!I12)</f>
        <v>2065</v>
      </c>
      <c r="J12" s="6">
        <f>SUM(BW:TH!J12)</f>
        <v>799</v>
      </c>
      <c r="K12" s="6">
        <f>SUM(BW:TH!K12)</f>
        <v>468</v>
      </c>
      <c r="L12" s="6">
        <f>SUM(BW:TH!L12)</f>
        <v>4426</v>
      </c>
      <c r="M12" s="90">
        <f>SUM(BW:TH!M12)</f>
        <v>17</v>
      </c>
      <c r="N12" s="85">
        <f t="shared" si="2"/>
        <v>2936</v>
      </c>
      <c r="O12" s="6">
        <f>SUM(BW:TH!O12)</f>
        <v>14</v>
      </c>
      <c r="P12" s="6">
        <f>SUM(BW:TH!P12)</f>
        <v>1812</v>
      </c>
      <c r="Q12" s="6">
        <f>SUM(BW:TH!Q12)</f>
        <v>84</v>
      </c>
      <c r="R12" s="6">
        <f>SUM(BW:TH!R12)</f>
        <v>213</v>
      </c>
      <c r="S12" s="6">
        <f>SUM(BW:TH!S12)</f>
        <v>156</v>
      </c>
      <c r="T12" s="6">
        <f>SUM(BW:TH!T12)</f>
        <v>79</v>
      </c>
      <c r="U12" s="6">
        <f>SUM(BW:TH!U12)</f>
        <v>178</v>
      </c>
      <c r="V12" s="6">
        <f>SUM(BW:TH!V12)</f>
        <v>400</v>
      </c>
      <c r="W12" s="6">
        <f>SUM(BW:TH!W12)</f>
        <v>0</v>
      </c>
      <c r="Y12" s="115"/>
    </row>
    <row r="13" spans="1:25" ht="24.75" customHeight="1">
      <c r="A13" s="74"/>
      <c r="B13" s="145" t="s">
        <v>23</v>
      </c>
      <c r="C13" s="161"/>
      <c r="D13" s="72">
        <f>SUM(BW:TH!D13)</f>
        <v>13172</v>
      </c>
      <c r="E13" s="72">
        <f>SUM(BW:TH!E13)</f>
        <v>9</v>
      </c>
      <c r="F13" s="72">
        <f>SUM(BW:TH!F13)</f>
        <v>5036</v>
      </c>
      <c r="G13" s="72">
        <f>SUM(BW:TH!G13)</f>
        <v>527</v>
      </c>
      <c r="H13" s="73">
        <f>SUM(BW:TH!H13)</f>
        <v>418</v>
      </c>
      <c r="I13" s="73">
        <f>SUM(BW:TH!I13)</f>
        <v>1071</v>
      </c>
      <c r="J13" s="72">
        <f>SUM(BW:TH!J13)</f>
        <v>532</v>
      </c>
      <c r="K13" s="72">
        <f>SUM(BW:TH!K13)</f>
        <v>1224</v>
      </c>
      <c r="L13" s="72">
        <f>SUM(BW:TH!L13)</f>
        <v>2664</v>
      </c>
      <c r="M13" s="91">
        <f>SUM(BW:TH!M13)</f>
        <v>43</v>
      </c>
      <c r="N13" s="86">
        <f t="shared" si="2"/>
        <v>533</v>
      </c>
      <c r="O13" s="72">
        <f>SUM(BW:TH!O13)</f>
        <v>2</v>
      </c>
      <c r="P13" s="72">
        <f>SUM(BW:TH!P13)</f>
        <v>275</v>
      </c>
      <c r="Q13" s="72">
        <f>SUM(BW:TH!Q13)</f>
        <v>34</v>
      </c>
      <c r="R13" s="72">
        <f>SUM(BW:TH!R13)</f>
        <v>25</v>
      </c>
      <c r="S13" s="72">
        <f>SUM(BW:TH!S13)</f>
        <v>27</v>
      </c>
      <c r="T13" s="72">
        <f>SUM(BW:TH!T13)</f>
        <v>26</v>
      </c>
      <c r="U13" s="72">
        <f>SUM(BW:TH!U13)</f>
        <v>22</v>
      </c>
      <c r="V13" s="72">
        <f>SUM(BW:TH!V13)</f>
        <v>120</v>
      </c>
      <c r="W13" s="72">
        <f>SUM(BW:TH!W13)</f>
        <v>2</v>
      </c>
      <c r="Y13" s="115"/>
    </row>
    <row r="14" spans="1:25" ht="24.75" customHeight="1">
      <c r="A14" s="76"/>
      <c r="B14" s="155" t="s">
        <v>24</v>
      </c>
      <c r="C14" s="156"/>
      <c r="D14" s="6">
        <f>SUM(BW:TH!D14)</f>
        <v>11832</v>
      </c>
      <c r="E14" s="6">
        <f>SUM(BW:TH!E14)</f>
        <v>13</v>
      </c>
      <c r="F14" s="6">
        <f>SUM(BW:TH!F14)</f>
        <v>5430</v>
      </c>
      <c r="G14" s="6">
        <f>SUM(BW:TH!G14)</f>
        <v>399</v>
      </c>
      <c r="H14" s="7">
        <f>SUM(BW:TH!H14)</f>
        <v>576</v>
      </c>
      <c r="I14" s="7">
        <f>SUM(BW:TH!I14)</f>
        <v>319</v>
      </c>
      <c r="J14" s="6">
        <f>SUM(BW:TH!J14)</f>
        <v>296</v>
      </c>
      <c r="K14" s="6">
        <f>SUM(BW:TH!K14)</f>
        <v>337</v>
      </c>
      <c r="L14" s="6">
        <f>SUM(BW:TH!L14)</f>
        <v>2287</v>
      </c>
      <c r="M14" s="90">
        <f>SUM(BW:TH!M14)</f>
        <v>97</v>
      </c>
      <c r="N14" s="85">
        <f t="shared" si="2"/>
        <v>1418</v>
      </c>
      <c r="O14" s="6">
        <f>SUM(BW:TH!O14)</f>
        <v>2</v>
      </c>
      <c r="P14" s="6">
        <f>SUM(BW:TH!P14)</f>
        <v>890</v>
      </c>
      <c r="Q14" s="6">
        <f>SUM(BW:TH!Q14)</f>
        <v>80</v>
      </c>
      <c r="R14" s="6">
        <f>SUM(BW:TH!R14)</f>
        <v>85</v>
      </c>
      <c r="S14" s="6">
        <f>SUM(BW:TH!S14)</f>
        <v>26</v>
      </c>
      <c r="T14" s="6">
        <f>SUM(BW:TH!T14)</f>
        <v>31</v>
      </c>
      <c r="U14" s="6">
        <f>SUM(BW:TH!U14)</f>
        <v>54</v>
      </c>
      <c r="V14" s="6">
        <f>SUM(BW:TH!V14)</f>
        <v>248</v>
      </c>
      <c r="W14" s="6">
        <f>SUM(BW:TH!W14)</f>
        <v>2</v>
      </c>
      <c r="Y14" s="115"/>
    </row>
    <row r="15" spans="1:25" ht="24.75" customHeight="1">
      <c r="A15" s="71"/>
      <c r="B15" s="145" t="s">
        <v>25</v>
      </c>
      <c r="C15" s="146"/>
      <c r="D15" s="72">
        <f>SUM(BW:TH!D15)</f>
        <v>51741</v>
      </c>
      <c r="E15" s="72">
        <f>SUM(BW:TH!E15)</f>
        <v>5</v>
      </c>
      <c r="F15" s="72">
        <f>SUM(BW:TH!F15)</f>
        <v>16242</v>
      </c>
      <c r="G15" s="72">
        <f>SUM(BW:TH!G15)</f>
        <v>1849</v>
      </c>
      <c r="H15" s="73">
        <f>SUM(BW:TH!H15)</f>
        <v>4848</v>
      </c>
      <c r="I15" s="73">
        <f>SUM(BW:TH!I15)</f>
        <v>7523</v>
      </c>
      <c r="J15" s="72">
        <f>SUM(BW:TH!J15)</f>
        <v>2689</v>
      </c>
      <c r="K15" s="72">
        <f>SUM(BW:TH!K15)</f>
        <v>1746</v>
      </c>
      <c r="L15" s="72">
        <f>SUM(BW:TH!L15)</f>
        <v>11056</v>
      </c>
      <c r="M15" s="91">
        <f>SUM(BW:TH!M15)</f>
        <v>148</v>
      </c>
      <c r="N15" s="86">
        <f t="shared" si="2"/>
        <v>2309</v>
      </c>
      <c r="O15" s="72">
        <f>SUM(BW:TH!O15)</f>
        <v>1</v>
      </c>
      <c r="P15" s="72">
        <f>SUM(BW:TH!P15)</f>
        <v>896</v>
      </c>
      <c r="Q15" s="72">
        <f>SUM(BW:TH!Q15)</f>
        <v>95</v>
      </c>
      <c r="R15" s="72">
        <f>SUM(BW:TH!R15)</f>
        <v>361</v>
      </c>
      <c r="S15" s="72">
        <f>SUM(BW:TH!S15)</f>
        <v>183</v>
      </c>
      <c r="T15" s="72">
        <f>SUM(BW:TH!T15)</f>
        <v>149</v>
      </c>
      <c r="U15" s="72">
        <f>SUM(BW:TH!U15)</f>
        <v>71</v>
      </c>
      <c r="V15" s="72">
        <f>SUM(BW:TH!V15)</f>
        <v>550</v>
      </c>
      <c r="W15" s="72">
        <f>SUM(BW:TH!W15)</f>
        <v>3</v>
      </c>
      <c r="Y15" s="115"/>
    </row>
    <row r="16" spans="1:25" s="78" customFormat="1" ht="24.75" customHeight="1">
      <c r="A16" s="77"/>
      <c r="B16" s="155" t="s">
        <v>26</v>
      </c>
      <c r="C16" s="156"/>
      <c r="D16" s="6">
        <f>SUM(BW:TH!D16)</f>
        <v>1494</v>
      </c>
      <c r="E16" s="6">
        <f>SUM(BW:TH!E16)</f>
        <v>0</v>
      </c>
      <c r="F16" s="6">
        <f>SUM(BW:TH!F16)</f>
        <v>359</v>
      </c>
      <c r="G16" s="6">
        <f>SUM(BW:TH!G16)</f>
        <v>125</v>
      </c>
      <c r="H16" s="7">
        <f>SUM(BW:TH!H16)</f>
        <v>0</v>
      </c>
      <c r="I16" s="7">
        <f>SUM(BW:TH!I16)</f>
        <v>25</v>
      </c>
      <c r="J16" s="6">
        <f>SUM(BW:TH!J16)</f>
        <v>0</v>
      </c>
      <c r="K16" s="6">
        <f>SUM(BW:TH!K16)</f>
        <v>245</v>
      </c>
      <c r="L16" s="6">
        <f>SUM(BW:TH!L16)</f>
        <v>734</v>
      </c>
      <c r="M16" s="90">
        <f>SUM(BW:TH!M16)</f>
        <v>6</v>
      </c>
      <c r="N16" s="85">
        <f t="shared" si="2"/>
        <v>45</v>
      </c>
      <c r="O16" s="6">
        <f>SUM(BW:TH!O16)</f>
        <v>0</v>
      </c>
      <c r="P16" s="6">
        <f>SUM(BW:TH!P16)</f>
        <v>18</v>
      </c>
      <c r="Q16" s="6">
        <f>SUM(BW:TH!Q16)</f>
        <v>5</v>
      </c>
      <c r="R16" s="6">
        <f>SUM(BW:TH!R16)</f>
        <v>0</v>
      </c>
      <c r="S16" s="6">
        <f>SUM(BW:TH!S16)</f>
        <v>0</v>
      </c>
      <c r="T16" s="6">
        <f>SUM(BW:TH!T16)</f>
        <v>0</v>
      </c>
      <c r="U16" s="6">
        <f>SUM(BW:TH!U16)</f>
        <v>3</v>
      </c>
      <c r="V16" s="6">
        <f>SUM(BW:TH!V16)</f>
        <v>19</v>
      </c>
      <c r="W16" s="6">
        <f>SUM(BW:TH!W16)</f>
        <v>0</v>
      </c>
      <c r="Y16" s="115"/>
    </row>
    <row r="17" spans="1:25" ht="24.75" customHeight="1">
      <c r="A17" s="74"/>
      <c r="B17" s="145" t="s">
        <v>27</v>
      </c>
      <c r="C17" s="146"/>
      <c r="D17" s="72">
        <f>SUM(BW:TH!D17)</f>
        <v>0</v>
      </c>
      <c r="E17" s="72">
        <f>SUM(BW:TH!E17)</f>
        <v>0</v>
      </c>
      <c r="F17" s="72">
        <f>SUM(BW:TH!F17)</f>
        <v>0</v>
      </c>
      <c r="G17" s="72">
        <f>SUM(BW:TH!G17)</f>
        <v>0</v>
      </c>
      <c r="H17" s="73">
        <f>SUM(BW:TH!H17)</f>
        <v>0</v>
      </c>
      <c r="I17" s="73">
        <f>SUM(BW:TH!I17)</f>
        <v>0</v>
      </c>
      <c r="J17" s="72">
        <f>SUM(BW:TH!J17)</f>
        <v>0</v>
      </c>
      <c r="K17" s="72">
        <f>SUM(BW:TH!K17)</f>
        <v>0</v>
      </c>
      <c r="L17" s="72">
        <f>SUM(BW:TH!L17)</f>
        <v>0</v>
      </c>
      <c r="M17" s="91">
        <f>SUM(BW:TH!M17)</f>
        <v>0</v>
      </c>
      <c r="N17" s="86">
        <f t="shared" si="2"/>
        <v>0</v>
      </c>
      <c r="O17" s="72">
        <f>SUM(BW:TH!O17)</f>
        <v>0</v>
      </c>
      <c r="P17" s="72">
        <f>SUM(BW:TH!P17)</f>
        <v>0</v>
      </c>
      <c r="Q17" s="72">
        <f>SUM(BW:TH!Q17)</f>
        <v>0</v>
      </c>
      <c r="R17" s="72">
        <f>SUM(BW:TH!R17)</f>
        <v>0</v>
      </c>
      <c r="S17" s="72">
        <f>SUM(BW:TH!S17)</f>
        <v>0</v>
      </c>
      <c r="T17" s="72">
        <f>SUM(BW:TH!T17)</f>
        <v>0</v>
      </c>
      <c r="U17" s="72">
        <f>SUM(BW:TH!U17)</f>
        <v>0</v>
      </c>
      <c r="V17" s="72">
        <f>SUM(BW:TH!V17)</f>
        <v>0</v>
      </c>
      <c r="W17" s="72">
        <f>SUM(BW:TH!W17)</f>
        <v>0</v>
      </c>
      <c r="Y17" s="115"/>
    </row>
    <row r="18" spans="1:25" s="78" customFormat="1" ht="24.75" customHeight="1">
      <c r="A18" s="76"/>
      <c r="B18" s="147" t="s">
        <v>28</v>
      </c>
      <c r="C18" s="148"/>
      <c r="D18" s="6">
        <f>SUM(BW:TH!D18)</f>
        <v>1241</v>
      </c>
      <c r="E18" s="6">
        <f>SUM(BW:TH!E18)</f>
        <v>2</v>
      </c>
      <c r="F18" s="6">
        <f>SUM(BW:TH!F18)</f>
        <v>535</v>
      </c>
      <c r="G18" s="6">
        <f>SUM(BW:TH!G18)</f>
        <v>3</v>
      </c>
      <c r="H18" s="7">
        <f>SUM(BW:TH!H18)</f>
        <v>0</v>
      </c>
      <c r="I18" s="7">
        <f>SUM(BW:TH!I18)</f>
        <v>245</v>
      </c>
      <c r="J18" s="6">
        <f>SUM(BW:TH!J18)</f>
        <v>0</v>
      </c>
      <c r="K18" s="6">
        <f>SUM(BW:TH!K18)</f>
        <v>170</v>
      </c>
      <c r="L18" s="6">
        <f>SUM(BW:TH!L18)</f>
        <v>284</v>
      </c>
      <c r="M18" s="90">
        <f>SUM(BW:TH!M18)</f>
        <v>2</v>
      </c>
      <c r="N18" s="85">
        <f t="shared" si="2"/>
        <v>448</v>
      </c>
      <c r="O18" s="6">
        <f>SUM(BW:TH!O18)</f>
        <v>1</v>
      </c>
      <c r="P18" s="6">
        <f>SUM(BW:TH!P18)</f>
        <v>239</v>
      </c>
      <c r="Q18" s="6">
        <f>SUM(BW:TH!Q18)</f>
        <v>1</v>
      </c>
      <c r="R18" s="6">
        <f>SUM(BW:TH!R18)</f>
        <v>0</v>
      </c>
      <c r="S18" s="6">
        <f>SUM(BW:TH!S18)</f>
        <v>108</v>
      </c>
      <c r="T18" s="6">
        <f>SUM(BW:TH!T18)</f>
        <v>0</v>
      </c>
      <c r="U18" s="6">
        <f>SUM(BW:TH!U18)</f>
        <v>24</v>
      </c>
      <c r="V18" s="6">
        <f>SUM(BW:TH!V18)</f>
        <v>75</v>
      </c>
      <c r="W18" s="6">
        <f>SUM(BW:TH!W18)</f>
        <v>0</v>
      </c>
      <c r="Y18" s="115"/>
    </row>
    <row r="19" spans="1:25" ht="25.5" customHeight="1">
      <c r="A19" s="149" t="s">
        <v>104</v>
      </c>
      <c r="B19" s="150"/>
      <c r="C19" s="151"/>
      <c r="D19" s="101">
        <f t="shared" ref="D19" si="3">SUM(E19:M19)</f>
        <v>419</v>
      </c>
      <c r="E19" s="102">
        <f>SUM(BW:TH!E19)</f>
        <v>0</v>
      </c>
      <c r="F19" s="103">
        <f>SUM(BW:TH!F19)</f>
        <v>144</v>
      </c>
      <c r="G19" s="102">
        <f>SUM(BW:TH!G19)</f>
        <v>28</v>
      </c>
      <c r="H19" s="102">
        <f>SUM(BW:TH!H19)</f>
        <v>31</v>
      </c>
      <c r="I19" s="102">
        <f>SUM(BW:TH!I19)</f>
        <v>5</v>
      </c>
      <c r="J19" s="102">
        <f>SUM(BW:TH!J19)</f>
        <v>55</v>
      </c>
      <c r="K19" s="102">
        <f>SUM(BW:TH!K19)</f>
        <v>70</v>
      </c>
      <c r="L19" s="102">
        <f>SUM(BW:TH!L19)</f>
        <v>85</v>
      </c>
      <c r="M19" s="104">
        <f>SUM(BW:TH!M19)</f>
        <v>1</v>
      </c>
      <c r="N19" s="105">
        <f t="shared" si="2"/>
        <v>8</v>
      </c>
      <c r="O19" s="102">
        <f>SUM(BW:TH!O19)</f>
        <v>0</v>
      </c>
      <c r="P19" s="102">
        <f>SUM(BW:TH!P19)</f>
        <v>4</v>
      </c>
      <c r="Q19" s="102">
        <f>SUM(BW:TH!Q19)</f>
        <v>2</v>
      </c>
      <c r="R19" s="102">
        <f>SUM(BW:TH!R19)</f>
        <v>0</v>
      </c>
      <c r="S19" s="102">
        <f>SUM(BW:TH!S19)</f>
        <v>1</v>
      </c>
      <c r="T19" s="102">
        <f>SUM(BW:TH!T19)</f>
        <v>0</v>
      </c>
      <c r="U19" s="102">
        <f>SUM(BW:TH!U19)</f>
        <v>0</v>
      </c>
      <c r="V19" s="102">
        <f>SUM(BW:TH!V19)</f>
        <v>1</v>
      </c>
      <c r="W19" s="102">
        <f>SUM(BW:TH!W19)</f>
        <v>0</v>
      </c>
      <c r="Y19" s="115"/>
    </row>
    <row r="20" spans="1:25" ht="35.25" customHeight="1">
      <c r="A20" s="143" t="s">
        <v>116</v>
      </c>
      <c r="B20" s="143"/>
      <c r="C20" s="143"/>
      <c r="D20" s="143"/>
      <c r="E20" s="143"/>
      <c r="F20" s="143"/>
      <c r="G20" s="143"/>
      <c r="H20" s="143"/>
      <c r="I20" s="143"/>
      <c r="J20" s="143"/>
    </row>
    <row r="21" spans="1:25" ht="14.25" customHeight="1">
      <c r="A21" s="144"/>
      <c r="B21" s="144"/>
      <c r="C21" s="144"/>
      <c r="D21" s="144"/>
      <c r="E21" s="144"/>
      <c r="F21" s="144"/>
      <c r="G21" s="144"/>
      <c r="H21" s="144"/>
      <c r="I21" s="144"/>
      <c r="J21" s="144"/>
    </row>
    <row r="22" spans="1:25" ht="14.25" customHeight="1"/>
    <row r="23" spans="1:25" ht="14.25" customHeight="1"/>
    <row r="24" spans="1:25" ht="14.25" customHeight="1"/>
    <row r="25" spans="1:25" ht="14.25" customHeight="1"/>
    <row r="26" spans="1:25" ht="14.25" customHeight="1"/>
    <row r="27" spans="1:25" ht="14.25" customHeight="1"/>
    <row r="28" spans="1:25" ht="14.25" customHeight="1"/>
    <row r="29" spans="1:25" ht="14.25" customHeight="1"/>
    <row r="30" spans="1:25" ht="14.25" customHeight="1"/>
    <row r="31" spans="1:25" ht="14.25" customHeight="1"/>
    <row r="32" spans="1:25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9" customHeight="1"/>
    <row r="49" ht="33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9" customHeight="1"/>
    <row r="76" ht="30" customHeight="1"/>
    <row r="92" spans="1:6">
      <c r="A92" s="9"/>
      <c r="B92" s="9"/>
      <c r="C92" s="9"/>
      <c r="D92" s="9"/>
      <c r="E92" s="9"/>
      <c r="F92" s="9"/>
    </row>
    <row r="93" spans="1:6">
      <c r="A93" s="9"/>
      <c r="B93" s="9"/>
      <c r="C93" s="9"/>
      <c r="D93" s="9"/>
      <c r="E93" s="9"/>
      <c r="F93" s="9"/>
    </row>
    <row r="94" spans="1:6">
      <c r="A94" s="9"/>
      <c r="B94" s="9"/>
      <c r="C94" s="9"/>
      <c r="D94" s="9"/>
      <c r="E94" s="9"/>
      <c r="F94" s="9"/>
    </row>
  </sheetData>
  <sheetProtection formatCells="0" formatColumns="0" formatRows="0"/>
  <mergeCells count="23">
    <mergeCell ref="A4:C6"/>
    <mergeCell ref="D4:M5"/>
    <mergeCell ref="N4:W4"/>
    <mergeCell ref="N5:W5"/>
    <mergeCell ref="A1:C1"/>
    <mergeCell ref="D1:M3"/>
    <mergeCell ref="N1:W3"/>
    <mergeCell ref="A2:B2"/>
    <mergeCell ref="A3:B3"/>
    <mergeCell ref="A20:J21"/>
    <mergeCell ref="B17:C17"/>
    <mergeCell ref="B18:C18"/>
    <mergeCell ref="A19:C19"/>
    <mergeCell ref="A7:C7"/>
    <mergeCell ref="A9:C9"/>
    <mergeCell ref="B10:C10"/>
    <mergeCell ref="B11:C11"/>
    <mergeCell ref="B12:C12"/>
    <mergeCell ref="A8:C8"/>
    <mergeCell ref="B13:C13"/>
    <mergeCell ref="B14:C14"/>
    <mergeCell ref="B15:C15"/>
    <mergeCell ref="B16:C16"/>
  </mergeCells>
  <printOptions horizontalCentered="1" verticalCentered="1" headings="1"/>
  <pageMargins left="0.70866141732283472" right="0.6692913385826772" top="0.78740157480314965" bottom="0.78740157480314965" header="0.51181102362204722" footer="0.51181102362204722"/>
  <pageSetup paperSize="9" scale="80" pageOrder="overThenDown" orientation="landscape" r:id="rId1"/>
  <headerFooter alignWithMargins="0">
    <oddHeader>&amp;R&amp;"Arial,Standard"Seite &amp;P</oddHeader>
    <oddFooter>&amp;C&amp;"Arial,Standard"&amp;F&amp;R&amp;"Arial,Standard"Blatt "&amp;A"</oddFooter>
  </headerFooter>
  <colBreaks count="1" manualBreakCount="1">
    <brk id="13" max="1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1"/>
  <dimension ref="A1:L94"/>
  <sheetViews>
    <sheetView tabSelected="1" zoomScaleNormal="100" workbookViewId="0">
      <selection activeCell="M11" sqref="M11"/>
    </sheetView>
  </sheetViews>
  <sheetFormatPr baseColWidth="10" defaultColWidth="12" defaultRowHeight="12.75"/>
  <cols>
    <col min="1" max="1" width="2.33203125" style="1" customWidth="1"/>
    <col min="2" max="2" width="20.33203125" style="1" customWidth="1"/>
    <col min="3" max="3" width="15.5" style="1" customWidth="1"/>
    <col min="4" max="7" width="12" style="1" customWidth="1"/>
    <col min="8" max="8" width="12" style="1"/>
    <col min="9" max="10" width="12" style="1" customWidth="1"/>
    <col min="11" max="16384" width="12" style="1"/>
  </cols>
  <sheetData>
    <row r="1" spans="1:12" ht="10.5" customHeight="1">
      <c r="A1" s="180"/>
      <c r="B1" s="181"/>
      <c r="C1" s="182"/>
      <c r="D1" s="171"/>
      <c r="E1" s="23"/>
      <c r="F1" s="23"/>
      <c r="G1" s="23"/>
      <c r="H1" s="23"/>
      <c r="I1" s="210" t="s">
        <v>83</v>
      </c>
      <c r="J1" s="211"/>
    </row>
    <row r="2" spans="1:12" ht="16.5" customHeight="1">
      <c r="A2" s="195" t="s">
        <v>1</v>
      </c>
      <c r="B2" s="196"/>
      <c r="C2" s="92" t="str">
        <f>[1]SKL!C2</f>
        <v>2017/18</v>
      </c>
      <c r="D2" s="185"/>
      <c r="E2" s="24"/>
      <c r="F2" s="24"/>
      <c r="G2" s="24"/>
      <c r="H2" s="24"/>
      <c r="I2" s="212"/>
      <c r="J2" s="213"/>
    </row>
    <row r="3" spans="1:12" ht="16.5" customHeight="1">
      <c r="A3" s="197" t="s">
        <v>2</v>
      </c>
      <c r="B3" s="198"/>
      <c r="C3" s="92" t="s">
        <v>84</v>
      </c>
      <c r="D3" s="209"/>
      <c r="E3" s="24"/>
      <c r="F3" s="24"/>
      <c r="G3" s="24"/>
      <c r="H3" s="24"/>
      <c r="I3" s="212"/>
      <c r="J3" s="213"/>
    </row>
    <row r="4" spans="1:12" ht="3" customHeight="1">
      <c r="A4" s="25"/>
      <c r="B4" s="26"/>
      <c r="C4" s="26"/>
      <c r="D4" s="26"/>
      <c r="E4" s="24"/>
      <c r="F4" s="24"/>
      <c r="G4" s="24"/>
      <c r="H4" s="24"/>
      <c r="I4" s="27"/>
      <c r="J4" s="28"/>
    </row>
    <row r="5" spans="1:12" ht="24" customHeight="1">
      <c r="A5" s="162" t="s">
        <v>85</v>
      </c>
      <c r="B5" s="163"/>
      <c r="C5" s="164"/>
      <c r="D5" s="203" t="s">
        <v>86</v>
      </c>
      <c r="E5" s="204"/>
      <c r="F5" s="205"/>
      <c r="G5" s="203" t="s">
        <v>87</v>
      </c>
      <c r="H5" s="205"/>
      <c r="I5" s="206">
        <f>'[2]Quoten D'!$I$5:$J$5</f>
        <v>7361885</v>
      </c>
      <c r="J5" s="207"/>
    </row>
    <row r="6" spans="1:12" ht="19.5" customHeight="1">
      <c r="A6" s="165"/>
      <c r="B6" s="166"/>
      <c r="C6" s="167"/>
      <c r="D6" s="185"/>
      <c r="E6" s="192"/>
      <c r="F6" s="199"/>
      <c r="G6" s="185"/>
      <c r="H6" s="199"/>
      <c r="I6" s="208" t="s">
        <v>88</v>
      </c>
      <c r="J6" s="199" t="s">
        <v>89</v>
      </c>
    </row>
    <row r="7" spans="1:12" ht="15" customHeight="1">
      <c r="A7" s="165"/>
      <c r="B7" s="166"/>
      <c r="C7" s="167"/>
      <c r="D7" s="185"/>
      <c r="E7" s="192"/>
      <c r="F7" s="199"/>
      <c r="G7" s="185"/>
      <c r="H7" s="199"/>
      <c r="I7" s="208"/>
      <c r="J7" s="199"/>
    </row>
    <row r="8" spans="1:12" ht="32.25" customHeight="1">
      <c r="A8" s="12"/>
      <c r="B8" s="13"/>
      <c r="C8" s="13"/>
      <c r="D8" s="29" t="s">
        <v>90</v>
      </c>
      <c r="E8" s="30" t="s">
        <v>91</v>
      </c>
      <c r="F8" s="31" t="s">
        <v>92</v>
      </c>
      <c r="G8" s="10" t="s">
        <v>90</v>
      </c>
      <c r="H8" s="31" t="s">
        <v>91</v>
      </c>
      <c r="I8" s="208"/>
      <c r="J8" s="199"/>
    </row>
    <row r="9" spans="1:12" ht="33" customHeight="1" thickBot="1">
      <c r="A9" s="152" t="s">
        <v>7</v>
      </c>
      <c r="B9" s="153"/>
      <c r="C9" s="153"/>
      <c r="D9" s="32">
        <f>SUM([18]BW:TH!D8)</f>
        <v>317480</v>
      </c>
      <c r="E9" s="33">
        <f>D!D7</f>
        <v>222485</v>
      </c>
      <c r="F9" s="34">
        <f>SUM(D9:E9)</f>
        <v>539965</v>
      </c>
      <c r="G9" s="35">
        <f>(D9-D21)*100/($F9-F21)</f>
        <v>57.992088969768972</v>
      </c>
      <c r="H9" s="36">
        <f>(E9-E21)*100/($F9-F21)</f>
        <v>42.007911030231028</v>
      </c>
      <c r="I9" s="215">
        <f>(F9-F21)*100/$I$5</f>
        <v>7.1806201808368373</v>
      </c>
      <c r="J9" s="36">
        <f>(D9-D21)*100/$I$5</f>
        <v>4.1641916438520843</v>
      </c>
      <c r="L9" s="115"/>
    </row>
    <row r="10" spans="1:12" ht="24.75" customHeight="1" thickTop="1">
      <c r="A10" s="158" t="s">
        <v>18</v>
      </c>
      <c r="B10" s="159"/>
      <c r="C10" s="159"/>
      <c r="D10" s="37">
        <f>SUM([18]BW:TH!D9)</f>
        <v>86200</v>
      </c>
      <c r="E10" s="38">
        <f>D!D8</f>
        <v>100425</v>
      </c>
      <c r="F10" s="39">
        <f t="shared" ref="F10:F21" si="0">SUM(D10:E10)</f>
        <v>186625</v>
      </c>
      <c r="G10" s="40">
        <f t="shared" ref="G10:H20" si="1">D10*100/($F10)</f>
        <v>46.188881446751509</v>
      </c>
      <c r="H10" s="41">
        <f t="shared" si="1"/>
        <v>53.811118553248491</v>
      </c>
      <c r="I10" s="216">
        <f t="shared" ref="I10:I20" si="2">F10*100/$I$5</f>
        <v>2.535016507321155</v>
      </c>
      <c r="J10" s="41">
        <f t="shared" ref="J10:J20" si="3">D10*100/$I$5</f>
        <v>1.1708957692221489</v>
      </c>
    </row>
    <row r="11" spans="1:12" ht="24.75" customHeight="1">
      <c r="A11" s="200" t="s">
        <v>93</v>
      </c>
      <c r="B11" s="150"/>
      <c r="C11" s="151"/>
      <c r="D11" s="42">
        <f>SUM([18]BW:TH!D10)</f>
        <v>220363</v>
      </c>
      <c r="E11" s="43">
        <f>D!D9</f>
        <v>121641</v>
      </c>
      <c r="F11" s="44">
        <f t="shared" si="0"/>
        <v>342004</v>
      </c>
      <c r="G11" s="45">
        <f t="shared" si="1"/>
        <v>64.432872130150528</v>
      </c>
      <c r="H11" s="46">
        <f t="shared" si="1"/>
        <v>35.567127869849479</v>
      </c>
      <c r="I11" s="217">
        <f t="shared" si="2"/>
        <v>4.6456036735156827</v>
      </c>
      <c r="J11" s="46">
        <f>D11*100/$I$5</f>
        <v>2.993295874629935</v>
      </c>
    </row>
    <row r="12" spans="1:12" ht="24.75" customHeight="1">
      <c r="A12" s="47"/>
      <c r="B12" s="47" t="s">
        <v>20</v>
      </c>
      <c r="C12" s="106"/>
      <c r="D12" s="48">
        <f>SUM([18]BW:TH!D11)</f>
        <v>4615</v>
      </c>
      <c r="E12" s="49">
        <f>D!D10</f>
        <v>4553</v>
      </c>
      <c r="F12" s="50">
        <f t="shared" si="0"/>
        <v>9168</v>
      </c>
      <c r="G12" s="51">
        <f t="shared" si="1"/>
        <v>50.338132635253054</v>
      </c>
      <c r="H12" s="52">
        <f t="shared" si="1"/>
        <v>49.661867364746946</v>
      </c>
      <c r="I12" s="218">
        <f t="shared" si="2"/>
        <v>0.12453332264766429</v>
      </c>
      <c r="J12" s="52">
        <f t="shared" si="3"/>
        <v>6.2687749129468881E-2</v>
      </c>
    </row>
    <row r="13" spans="1:12" ht="24.75" customHeight="1">
      <c r="A13" s="53"/>
      <c r="B13" s="54" t="s">
        <v>21</v>
      </c>
      <c r="C13" s="54"/>
      <c r="D13" s="55">
        <f>SUM([18]BW:TH!D12)</f>
        <v>10615</v>
      </c>
      <c r="E13" s="56">
        <f>D!D11</f>
        <v>10337</v>
      </c>
      <c r="F13" s="57">
        <f t="shared" si="0"/>
        <v>20952</v>
      </c>
      <c r="G13" s="58">
        <f t="shared" si="1"/>
        <v>50.663421153111877</v>
      </c>
      <c r="H13" s="59">
        <f t="shared" si="1"/>
        <v>49.336578846888123</v>
      </c>
      <c r="I13" s="219">
        <f t="shared" si="2"/>
        <v>0.28460102270002857</v>
      </c>
      <c r="J13" s="59">
        <f t="shared" si="3"/>
        <v>0.14418861473657901</v>
      </c>
    </row>
    <row r="14" spans="1:12" ht="24.75" customHeight="1">
      <c r="A14" s="60"/>
      <c r="B14" s="61" t="s">
        <v>22</v>
      </c>
      <c r="C14" s="107"/>
      <c r="D14" s="62">
        <f>SUM([18]BW:TH!D13)</f>
        <v>28843</v>
      </c>
      <c r="E14" s="63">
        <f>D!D12</f>
        <v>27271</v>
      </c>
      <c r="F14" s="64">
        <f t="shared" si="0"/>
        <v>56114</v>
      </c>
      <c r="G14" s="65">
        <f t="shared" si="1"/>
        <v>51.400719962932598</v>
      </c>
      <c r="H14" s="66">
        <f t="shared" si="1"/>
        <v>48.599280037067402</v>
      </c>
      <c r="I14" s="220">
        <f t="shared" si="2"/>
        <v>0.76222326211289637</v>
      </c>
      <c r="J14" s="66">
        <f t="shared" si="3"/>
        <v>0.39178824445097959</v>
      </c>
    </row>
    <row r="15" spans="1:12" ht="24.75" customHeight="1">
      <c r="A15" s="67"/>
      <c r="B15" s="54" t="s">
        <v>23</v>
      </c>
      <c r="C15" s="68"/>
      <c r="D15" s="55">
        <f>SUM([18]BW:TH!D14)</f>
        <v>23808</v>
      </c>
      <c r="E15" s="56">
        <f>D!D13</f>
        <v>13172</v>
      </c>
      <c r="F15" s="57">
        <f t="shared" si="0"/>
        <v>36980</v>
      </c>
      <c r="G15" s="58">
        <f t="shared" si="1"/>
        <v>64.380746349378043</v>
      </c>
      <c r="H15" s="59">
        <f>E15*100/($F15)</f>
        <v>35.619253650621957</v>
      </c>
      <c r="I15" s="219">
        <f t="shared" si="2"/>
        <v>0.50231700169182214</v>
      </c>
      <c r="J15" s="59">
        <f t="shared" si="3"/>
        <v>0.323395434729013</v>
      </c>
    </row>
    <row r="16" spans="1:12" ht="24.75" customHeight="1">
      <c r="A16" s="69"/>
      <c r="B16" s="61" t="s">
        <v>24</v>
      </c>
      <c r="C16" s="61"/>
      <c r="D16" s="62">
        <f>SUM([18]BW:TH!D15)</f>
        <v>79373</v>
      </c>
      <c r="E16" s="63">
        <f>D!D14</f>
        <v>11832</v>
      </c>
      <c r="F16" s="64">
        <f t="shared" si="0"/>
        <v>91205</v>
      </c>
      <c r="G16" s="65">
        <f t="shared" si="1"/>
        <v>87.027027027027032</v>
      </c>
      <c r="H16" s="66">
        <f t="shared" si="1"/>
        <v>12.972972972972974</v>
      </c>
      <c r="I16" s="220">
        <f t="shared" si="2"/>
        <v>1.2388810746160799</v>
      </c>
      <c r="J16" s="66">
        <f t="shared" si="3"/>
        <v>1.0781613676388588</v>
      </c>
    </row>
    <row r="17" spans="1:10" ht="24.75" customHeight="1">
      <c r="A17" s="53"/>
      <c r="B17" s="54" t="s">
        <v>94</v>
      </c>
      <c r="C17" s="54"/>
      <c r="D17" s="55">
        <f>SUM([18]BW:TH!D16)</f>
        <v>39883</v>
      </c>
      <c r="E17" s="56">
        <f>D!D15</f>
        <v>51741</v>
      </c>
      <c r="F17" s="57">
        <f t="shared" si="0"/>
        <v>91624</v>
      </c>
      <c r="G17" s="58">
        <f t="shared" si="1"/>
        <v>43.528988038068626</v>
      </c>
      <c r="H17" s="59">
        <f t="shared" si="1"/>
        <v>56.471011961931374</v>
      </c>
      <c r="I17" s="219">
        <f t="shared" si="2"/>
        <v>1.2445725517309765</v>
      </c>
      <c r="J17" s="59">
        <f t="shared" si="3"/>
        <v>0.54174983716806224</v>
      </c>
    </row>
    <row r="18" spans="1:10" ht="24.75" customHeight="1">
      <c r="A18" s="60"/>
      <c r="B18" s="61" t="s">
        <v>95</v>
      </c>
      <c r="C18" s="61"/>
      <c r="D18" s="62">
        <f>SUM([18]BW:TH!D17)</f>
        <v>3246</v>
      </c>
      <c r="E18" s="63">
        <f>D!D16</f>
        <v>1494</v>
      </c>
      <c r="F18" s="64">
        <f t="shared" si="0"/>
        <v>4740</v>
      </c>
      <c r="G18" s="65">
        <f t="shared" si="1"/>
        <v>68.481012658227854</v>
      </c>
      <c r="H18" s="66">
        <f t="shared" si="1"/>
        <v>31.518987341772153</v>
      </c>
      <c r="I18" s="220">
        <f t="shared" si="2"/>
        <v>6.4385683829617013E-2</v>
      </c>
      <c r="J18" s="66">
        <f t="shared" si="3"/>
        <v>4.4091968293446582E-2</v>
      </c>
    </row>
    <row r="19" spans="1:10" ht="24.75" customHeight="1">
      <c r="A19" s="67"/>
      <c r="B19" s="54" t="s">
        <v>27</v>
      </c>
      <c r="C19" s="54"/>
      <c r="D19" s="55">
        <f>SUM([18]BW:TH!D18)</f>
        <v>19755</v>
      </c>
      <c r="E19" s="56">
        <f>D!D17</f>
        <v>0</v>
      </c>
      <c r="F19" s="57">
        <f t="shared" si="0"/>
        <v>19755</v>
      </c>
      <c r="G19" s="58">
        <f t="shared" si="1"/>
        <v>100</v>
      </c>
      <c r="H19" s="59">
        <f t="shared" si="1"/>
        <v>0</v>
      </c>
      <c r="I19" s="219">
        <f t="shared" si="2"/>
        <v>0.26834160001141011</v>
      </c>
      <c r="J19" s="59">
        <f t="shared" si="3"/>
        <v>0.26834160001141011</v>
      </c>
    </row>
    <row r="20" spans="1:10" ht="24.75" customHeight="1">
      <c r="A20" s="108"/>
      <c r="B20" s="201" t="s">
        <v>96</v>
      </c>
      <c r="C20" s="202"/>
      <c r="D20" s="121">
        <f>SUM([18]BW:TH!D19)</f>
        <v>10225</v>
      </c>
      <c r="E20" s="122">
        <f>D!D18</f>
        <v>1241</v>
      </c>
      <c r="F20" s="123">
        <f t="shared" si="0"/>
        <v>11466</v>
      </c>
      <c r="G20" s="116">
        <f t="shared" si="1"/>
        <v>89.176696319553457</v>
      </c>
      <c r="H20" s="117">
        <f t="shared" si="1"/>
        <v>10.823303680446537</v>
      </c>
      <c r="I20" s="221">
        <f t="shared" si="2"/>
        <v>0.15574815417518748</v>
      </c>
      <c r="J20" s="117">
        <f t="shared" si="3"/>
        <v>0.13889105847211686</v>
      </c>
    </row>
    <row r="21" spans="1:10" ht="24.75" customHeight="1">
      <c r="A21" s="109" t="s">
        <v>104</v>
      </c>
      <c r="B21" s="110"/>
      <c r="C21" s="110"/>
      <c r="D21" s="124">
        <f>SUM([18]BW:TH!D20)</f>
        <v>10917</v>
      </c>
      <c r="E21" s="125">
        <f>D!D19</f>
        <v>419</v>
      </c>
      <c r="F21" s="105">
        <f t="shared" si="0"/>
        <v>11336</v>
      </c>
      <c r="G21" s="118"/>
      <c r="H21" s="119"/>
      <c r="I21" s="119"/>
      <c r="J21" s="120"/>
    </row>
    <row r="22" spans="1:10" ht="14.25" customHeight="1">
      <c r="A22" s="143" t="s">
        <v>114</v>
      </c>
      <c r="B22" s="143"/>
      <c r="C22" s="143"/>
      <c r="D22" s="143"/>
      <c r="E22" s="143"/>
      <c r="F22" s="143"/>
      <c r="G22" s="143"/>
      <c r="H22" s="143"/>
      <c r="I22" s="143"/>
      <c r="J22" s="143"/>
    </row>
    <row r="23" spans="1:10" ht="14.25" customHeight="1">
      <c r="A23" s="144"/>
      <c r="B23" s="144"/>
      <c r="C23" s="144"/>
      <c r="D23" s="144"/>
      <c r="E23" s="144"/>
      <c r="F23" s="144"/>
      <c r="G23" s="144"/>
      <c r="H23" s="144"/>
      <c r="I23" s="144"/>
      <c r="J23" s="144"/>
    </row>
    <row r="24" spans="1:10" ht="14.25" customHeight="1"/>
    <row r="25" spans="1:10" ht="14.25" customHeight="1"/>
    <row r="26" spans="1:10" ht="14.25" customHeight="1"/>
    <row r="27" spans="1:10" ht="14.25" customHeight="1"/>
    <row r="28" spans="1:10" ht="14.25" customHeight="1"/>
    <row r="29" spans="1:10" ht="14.25" customHeight="1"/>
    <row r="30" spans="1:10" ht="14.25" customHeight="1"/>
    <row r="31" spans="1:10" ht="14.25" customHeight="1"/>
    <row r="32" spans="1:1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9" customHeight="1"/>
    <row r="49" ht="33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9" customHeight="1"/>
    <row r="76" ht="30" customHeight="1"/>
    <row r="92" spans="1:4">
      <c r="A92" s="9"/>
      <c r="B92" s="9"/>
      <c r="C92" s="9"/>
      <c r="D92" s="9"/>
    </row>
    <row r="93" spans="1:4">
      <c r="A93" s="9"/>
      <c r="B93" s="9"/>
      <c r="C93" s="9"/>
      <c r="D93" s="9"/>
    </row>
    <row r="94" spans="1:4">
      <c r="A94" s="9"/>
      <c r="B94" s="9"/>
      <c r="C94" s="9"/>
      <c r="D94" s="9"/>
    </row>
  </sheetData>
  <sheetProtection formatCells="0" formatColumns="0" formatRows="0"/>
  <mergeCells count="16">
    <mergeCell ref="A1:C1"/>
    <mergeCell ref="D1:D3"/>
    <mergeCell ref="I1:J3"/>
    <mergeCell ref="A2:B2"/>
    <mergeCell ref="A3:B3"/>
    <mergeCell ref="A22:J23"/>
    <mergeCell ref="J6:J8"/>
    <mergeCell ref="A9:C9"/>
    <mergeCell ref="A10:C10"/>
    <mergeCell ref="A11:C11"/>
    <mergeCell ref="B20:C20"/>
    <mergeCell ref="A5:C7"/>
    <mergeCell ref="D5:F7"/>
    <mergeCell ref="G5:H7"/>
    <mergeCell ref="I5:J5"/>
    <mergeCell ref="I6:I8"/>
  </mergeCells>
  <printOptions horizontalCentered="1" verticalCentered="1" headings="1"/>
  <pageMargins left="0.78740157480314965" right="0.78740157480314965" top="0.78740157480314965" bottom="0.78740157480314965" header="0.51181102362204722" footer="0.51181102362204722"/>
  <pageSetup paperSize="9" pageOrder="overThenDown" orientation="landscape" r:id="rId1"/>
  <headerFooter alignWithMargins="0">
    <oddHeader>&amp;R&amp;"Arial,Standard"Seite &amp;P</oddHeader>
    <oddFooter>&amp;C&amp;"Arial,Standard"&amp;F&amp;R&amp;"Arial,Standard"Blatt "&amp;A"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4"/>
  <dimension ref="A1:W94"/>
  <sheetViews>
    <sheetView zoomScaleNormal="100" zoomScaleSheetLayoutView="80" workbookViewId="0">
      <selection activeCell="E12" sqref="E12"/>
    </sheetView>
  </sheetViews>
  <sheetFormatPr baseColWidth="10" defaultColWidth="12" defaultRowHeight="12.75"/>
  <cols>
    <col min="1" max="1" width="2.33203125" style="1" customWidth="1"/>
    <col min="2" max="3" width="13.83203125" style="1" customWidth="1"/>
    <col min="4" max="23" width="11.33203125" style="1" customWidth="1"/>
    <col min="24" max="16384" width="12" style="1"/>
  </cols>
  <sheetData>
    <row r="1" spans="1:23" ht="30" customHeight="1">
      <c r="A1" s="180" t="s">
        <v>0</v>
      </c>
      <c r="B1" s="181"/>
      <c r="C1" s="182"/>
      <c r="D1" s="171"/>
      <c r="E1" s="183"/>
      <c r="F1" s="183"/>
      <c r="G1" s="183"/>
      <c r="H1" s="183"/>
      <c r="I1" s="183"/>
      <c r="J1" s="183"/>
      <c r="K1" s="183"/>
      <c r="L1" s="183"/>
      <c r="M1" s="184"/>
      <c r="N1" s="183"/>
      <c r="O1" s="183"/>
      <c r="P1" s="183"/>
      <c r="Q1" s="183"/>
      <c r="R1" s="183"/>
      <c r="S1" s="183"/>
      <c r="T1" s="183"/>
      <c r="U1" s="183"/>
      <c r="V1" s="183"/>
      <c r="W1" s="191"/>
    </row>
    <row r="2" spans="1:23" ht="16.5" customHeight="1">
      <c r="A2" s="195" t="s">
        <v>1</v>
      </c>
      <c r="B2" s="196"/>
      <c r="C2" s="92" t="str">
        <f>[1]SKL!C2</f>
        <v>2017/18</v>
      </c>
      <c r="D2" s="185"/>
      <c r="E2" s="186"/>
      <c r="F2" s="186"/>
      <c r="G2" s="186"/>
      <c r="H2" s="186"/>
      <c r="I2" s="186"/>
      <c r="J2" s="186"/>
      <c r="K2" s="186"/>
      <c r="L2" s="186"/>
      <c r="M2" s="187"/>
      <c r="N2" s="192"/>
      <c r="O2" s="186"/>
      <c r="P2" s="186"/>
      <c r="Q2" s="186"/>
      <c r="R2" s="186"/>
      <c r="S2" s="186"/>
      <c r="T2" s="186"/>
      <c r="U2" s="186"/>
      <c r="V2" s="186"/>
      <c r="W2" s="193"/>
    </row>
    <row r="3" spans="1:23" ht="16.5" customHeight="1">
      <c r="A3" s="197" t="s">
        <v>2</v>
      </c>
      <c r="B3" s="198"/>
      <c r="C3" s="92" t="s">
        <v>29</v>
      </c>
      <c r="D3" s="188"/>
      <c r="E3" s="189"/>
      <c r="F3" s="189"/>
      <c r="G3" s="189"/>
      <c r="H3" s="189"/>
      <c r="I3" s="189"/>
      <c r="J3" s="189"/>
      <c r="K3" s="189"/>
      <c r="L3" s="189"/>
      <c r="M3" s="190"/>
      <c r="N3" s="189"/>
      <c r="O3" s="189"/>
      <c r="P3" s="189"/>
      <c r="Q3" s="189"/>
      <c r="R3" s="189"/>
      <c r="S3" s="189"/>
      <c r="T3" s="189"/>
      <c r="U3" s="189"/>
      <c r="V3" s="189"/>
      <c r="W3" s="194"/>
    </row>
    <row r="4" spans="1:23" ht="21" customHeight="1">
      <c r="A4" s="162" t="s">
        <v>3</v>
      </c>
      <c r="B4" s="163"/>
      <c r="C4" s="164"/>
      <c r="D4" s="171" t="s">
        <v>4</v>
      </c>
      <c r="E4" s="172"/>
      <c r="F4" s="173"/>
      <c r="G4" s="173"/>
      <c r="H4" s="173"/>
      <c r="I4" s="173"/>
      <c r="J4" s="173"/>
      <c r="K4" s="173"/>
      <c r="L4" s="173"/>
      <c r="M4" s="174"/>
      <c r="N4" s="178" t="s">
        <v>5</v>
      </c>
      <c r="O4" s="178"/>
      <c r="P4" s="178"/>
      <c r="Q4" s="178"/>
      <c r="R4" s="178"/>
      <c r="S4" s="178"/>
      <c r="T4" s="178"/>
      <c r="U4" s="178"/>
      <c r="V4" s="178"/>
      <c r="W4" s="179"/>
    </row>
    <row r="5" spans="1:23" ht="20.25" customHeight="1">
      <c r="A5" s="165"/>
      <c r="B5" s="166"/>
      <c r="C5" s="167"/>
      <c r="D5" s="175"/>
      <c r="E5" s="176"/>
      <c r="F5" s="176"/>
      <c r="G5" s="176"/>
      <c r="H5" s="176"/>
      <c r="I5" s="176"/>
      <c r="J5" s="176"/>
      <c r="K5" s="176"/>
      <c r="L5" s="176"/>
      <c r="M5" s="177"/>
      <c r="N5" s="169" t="s">
        <v>6</v>
      </c>
      <c r="O5" s="176"/>
      <c r="P5" s="169"/>
      <c r="Q5" s="169"/>
      <c r="R5" s="169"/>
      <c r="S5" s="169"/>
      <c r="T5" s="169"/>
      <c r="U5" s="169"/>
      <c r="V5" s="169"/>
      <c r="W5" s="170"/>
    </row>
    <row r="6" spans="1:23" ht="60" customHeight="1">
      <c r="A6" s="168"/>
      <c r="B6" s="169"/>
      <c r="C6" s="170"/>
      <c r="D6" s="2" t="s">
        <v>7</v>
      </c>
      <c r="E6" s="3" t="s">
        <v>8</v>
      </c>
      <c r="F6" s="3" t="s">
        <v>9</v>
      </c>
      <c r="G6" s="4" t="s">
        <v>10</v>
      </c>
      <c r="H6" s="3" t="s">
        <v>11</v>
      </c>
      <c r="I6" s="4" t="s">
        <v>12</v>
      </c>
      <c r="J6" s="3" t="s">
        <v>13</v>
      </c>
      <c r="K6" s="4" t="s">
        <v>14</v>
      </c>
      <c r="L6" s="3" t="s">
        <v>15</v>
      </c>
      <c r="M6" s="87" t="s">
        <v>16</v>
      </c>
      <c r="N6" s="11" t="s">
        <v>7</v>
      </c>
      <c r="O6" s="3" t="s">
        <v>8</v>
      </c>
      <c r="P6" s="3" t="s">
        <v>9</v>
      </c>
      <c r="Q6" s="4" t="s">
        <v>10</v>
      </c>
      <c r="R6" s="3" t="s">
        <v>11</v>
      </c>
      <c r="S6" s="4" t="s">
        <v>12</v>
      </c>
      <c r="T6" s="3" t="s">
        <v>13</v>
      </c>
      <c r="U6" s="4" t="s">
        <v>14</v>
      </c>
      <c r="V6" s="3" t="s">
        <v>15</v>
      </c>
      <c r="W6" s="5" t="s">
        <v>16</v>
      </c>
    </row>
    <row r="7" spans="1:23" ht="33" customHeight="1" thickBot="1">
      <c r="A7" s="152" t="s">
        <v>17</v>
      </c>
      <c r="B7" s="153"/>
      <c r="C7" s="154"/>
      <c r="D7" s="79">
        <f>SUM(E7:M7)</f>
        <v>27085</v>
      </c>
      <c r="E7" s="34">
        <f>SUM(E8,E9,E19)</f>
        <v>0</v>
      </c>
      <c r="F7" s="34">
        <f t="shared" ref="F7:M7" si="0">SUM(F8,F9,F19)</f>
        <v>15626</v>
      </c>
      <c r="G7" s="34">
        <f t="shared" si="0"/>
        <v>0</v>
      </c>
      <c r="H7" s="34">
        <f t="shared" si="0"/>
        <v>3612</v>
      </c>
      <c r="I7" s="34">
        <f t="shared" si="0"/>
        <v>0</v>
      </c>
      <c r="J7" s="34">
        <f t="shared" si="0"/>
        <v>1386</v>
      </c>
      <c r="K7" s="34">
        <f t="shared" si="0"/>
        <v>675</v>
      </c>
      <c r="L7" s="34">
        <f t="shared" si="0"/>
        <v>5714</v>
      </c>
      <c r="M7" s="88">
        <f t="shared" si="0"/>
        <v>72</v>
      </c>
      <c r="N7" s="34">
        <f>SUM(O7:W7)</f>
        <v>0</v>
      </c>
      <c r="O7" s="34">
        <f>SUM(O8,O9,O19)</f>
        <v>0</v>
      </c>
      <c r="P7" s="34">
        <f t="shared" ref="P7:W7" si="1">SUM(P8,P9,P19)</f>
        <v>0</v>
      </c>
      <c r="Q7" s="34">
        <f t="shared" si="1"/>
        <v>0</v>
      </c>
      <c r="R7" s="34">
        <f t="shared" si="1"/>
        <v>0</v>
      </c>
      <c r="S7" s="34">
        <f t="shared" si="1"/>
        <v>0</v>
      </c>
      <c r="T7" s="34">
        <f t="shared" si="1"/>
        <v>0</v>
      </c>
      <c r="U7" s="34">
        <f t="shared" si="1"/>
        <v>0</v>
      </c>
      <c r="V7" s="34">
        <f t="shared" si="1"/>
        <v>0</v>
      </c>
      <c r="W7" s="34">
        <f t="shared" si="1"/>
        <v>0</v>
      </c>
    </row>
    <row r="8" spans="1:23" ht="24.75" customHeight="1" thickTop="1">
      <c r="A8" s="158" t="s">
        <v>18</v>
      </c>
      <c r="B8" s="159"/>
      <c r="C8" s="160"/>
      <c r="D8" s="80">
        <f>SUM(E8:M8)</f>
        <v>13987</v>
      </c>
      <c r="E8" s="81">
        <f>[1]SopäInt!E8</f>
        <v>0</v>
      </c>
      <c r="F8" s="81">
        <f>[1]SopäInt!F8</f>
        <v>8385</v>
      </c>
      <c r="G8" s="81">
        <f>[1]SopäInt!G8</f>
        <v>0</v>
      </c>
      <c r="H8" s="82">
        <f>[1]SopäInt!H8</f>
        <v>1704</v>
      </c>
      <c r="I8" s="82">
        <f>[1]SopäInt!I8</f>
        <v>0</v>
      </c>
      <c r="J8" s="81">
        <f>[1]SopäInt!J8</f>
        <v>223</v>
      </c>
      <c r="K8" s="81">
        <f>[1]SopäInt!K8</f>
        <v>7</v>
      </c>
      <c r="L8" s="81">
        <f>[1]SopäInt!L8</f>
        <v>3630</v>
      </c>
      <c r="M8" s="89">
        <f>[1]SopäInt!M8</f>
        <v>38</v>
      </c>
      <c r="N8" s="84">
        <f t="shared" ref="N8:N19" si="2">SUM(O8:W8)</f>
        <v>0</v>
      </c>
      <c r="O8" s="81">
        <f>[1]SopäInt!O8</f>
        <v>0</v>
      </c>
      <c r="P8" s="81">
        <f>[1]SopäInt!P8</f>
        <v>0</v>
      </c>
      <c r="Q8" s="81">
        <f>[1]SopäInt!Q8</f>
        <v>0</v>
      </c>
      <c r="R8" s="81">
        <f>[1]SopäInt!R8</f>
        <v>0</v>
      </c>
      <c r="S8" s="81">
        <f>[1]SopäInt!S8</f>
        <v>0</v>
      </c>
      <c r="T8" s="81">
        <f>[1]SopäInt!T8</f>
        <v>0</v>
      </c>
      <c r="U8" s="81">
        <f>[1]SopäInt!U8</f>
        <v>0</v>
      </c>
      <c r="V8" s="81">
        <f>[1]SopäInt!V8</f>
        <v>0</v>
      </c>
      <c r="W8" s="81">
        <f>[1]SopäInt!W8</f>
        <v>0</v>
      </c>
    </row>
    <row r="9" spans="1:23" ht="26.25" customHeight="1">
      <c r="A9" s="149" t="s">
        <v>19</v>
      </c>
      <c r="B9" s="150"/>
      <c r="C9" s="151"/>
      <c r="D9" s="83">
        <f>SUM(E9:M9)</f>
        <v>12891</v>
      </c>
      <c r="E9" s="44">
        <f>SUM(E10:E18)</f>
        <v>0</v>
      </c>
      <c r="F9" s="44">
        <f t="shared" ref="F9:M9" si="3">SUM(F10:F18)</f>
        <v>7163</v>
      </c>
      <c r="G9" s="44">
        <f t="shared" si="3"/>
        <v>0</v>
      </c>
      <c r="H9" s="44">
        <f t="shared" si="3"/>
        <v>1882</v>
      </c>
      <c r="I9" s="44">
        <f t="shared" si="3"/>
        <v>0</v>
      </c>
      <c r="J9" s="44">
        <f t="shared" si="3"/>
        <v>1120</v>
      </c>
      <c r="K9" s="44">
        <f t="shared" si="3"/>
        <v>636</v>
      </c>
      <c r="L9" s="44">
        <f t="shared" si="3"/>
        <v>2056</v>
      </c>
      <c r="M9" s="44">
        <f t="shared" si="3"/>
        <v>34</v>
      </c>
      <c r="N9" s="44">
        <f t="shared" si="2"/>
        <v>0</v>
      </c>
      <c r="O9" s="44">
        <f>SUM(O10:O18)</f>
        <v>0</v>
      </c>
      <c r="P9" s="44">
        <f t="shared" ref="P9:W9" si="4">SUM(P10:P18)</f>
        <v>0</v>
      </c>
      <c r="Q9" s="44">
        <f t="shared" si="4"/>
        <v>0</v>
      </c>
      <c r="R9" s="44">
        <f t="shared" si="4"/>
        <v>0</v>
      </c>
      <c r="S9" s="44">
        <f t="shared" si="4"/>
        <v>0</v>
      </c>
      <c r="T9" s="44">
        <f t="shared" si="4"/>
        <v>0</v>
      </c>
      <c r="U9" s="44">
        <f t="shared" si="4"/>
        <v>0</v>
      </c>
      <c r="V9" s="44">
        <f t="shared" si="4"/>
        <v>0</v>
      </c>
      <c r="W9" s="44">
        <f t="shared" si="4"/>
        <v>0</v>
      </c>
    </row>
    <row r="10" spans="1:23" ht="24.75" customHeight="1">
      <c r="A10" s="76"/>
      <c r="B10" s="155" t="s">
        <v>20</v>
      </c>
      <c r="C10" s="156"/>
      <c r="D10" s="75">
        <f t="shared" ref="D10:D19" si="5">SUM(E10:M10)</f>
        <v>714</v>
      </c>
      <c r="E10" s="6">
        <f>[1]SopäInt!E10</f>
        <v>0</v>
      </c>
      <c r="F10" s="6">
        <f>[1]SopäInt!F10</f>
        <v>320</v>
      </c>
      <c r="G10" s="6">
        <f>[1]SopäInt!G10</f>
        <v>0</v>
      </c>
      <c r="H10" s="7">
        <f>[1]SopäInt!H10</f>
        <v>63</v>
      </c>
      <c r="I10" s="7">
        <f>[1]SopäInt!I10</f>
        <v>0</v>
      </c>
      <c r="J10" s="6">
        <f>[1]SopäInt!J10</f>
        <v>117</v>
      </c>
      <c r="K10" s="6">
        <f>[1]SopäInt!K10</f>
        <v>142</v>
      </c>
      <c r="L10" s="6">
        <f>[1]SopäInt!L10</f>
        <v>72</v>
      </c>
      <c r="M10" s="90">
        <f>[1]SopäInt!M10</f>
        <v>0</v>
      </c>
      <c r="N10" s="85">
        <f t="shared" si="2"/>
        <v>0</v>
      </c>
      <c r="O10" s="6">
        <f>[1]SopäInt!O10</f>
        <v>0</v>
      </c>
      <c r="P10" s="6">
        <f>[1]SopäInt!P10</f>
        <v>0</v>
      </c>
      <c r="Q10" s="6">
        <f>[1]SopäInt!Q10</f>
        <v>0</v>
      </c>
      <c r="R10" s="6">
        <f>[1]SopäInt!R10</f>
        <v>0</v>
      </c>
      <c r="S10" s="6">
        <f>[1]SopäInt!S10</f>
        <v>0</v>
      </c>
      <c r="T10" s="6">
        <f>[1]SopäInt!T10</f>
        <v>0</v>
      </c>
      <c r="U10" s="6">
        <f>[1]SopäInt!U10</f>
        <v>0</v>
      </c>
      <c r="V10" s="6">
        <f>[1]SopäInt!V10</f>
        <v>0</v>
      </c>
      <c r="W10" s="6">
        <f>[1]SopäInt!W10</f>
        <v>0</v>
      </c>
    </row>
    <row r="11" spans="1:23" ht="24.75" customHeight="1">
      <c r="A11" s="71"/>
      <c r="B11" s="157" t="s">
        <v>21</v>
      </c>
      <c r="C11" s="146"/>
      <c r="D11" s="70">
        <f t="shared" si="5"/>
        <v>1630</v>
      </c>
      <c r="E11" s="72">
        <f>[1]SopäInt!E11</f>
        <v>0</v>
      </c>
      <c r="F11" s="72">
        <f>[1]SopäInt!F11</f>
        <v>714</v>
      </c>
      <c r="G11" s="72">
        <f>[1]SopäInt!G11</f>
        <v>0</v>
      </c>
      <c r="H11" s="73">
        <f>[1]SopäInt!H11</f>
        <v>132</v>
      </c>
      <c r="I11" s="73">
        <f>[1]SopäInt!I11</f>
        <v>0</v>
      </c>
      <c r="J11" s="72">
        <f>[1]SopäInt!J11</f>
        <v>287</v>
      </c>
      <c r="K11" s="72">
        <f>[1]SopäInt!K11</f>
        <v>324</v>
      </c>
      <c r="L11" s="72">
        <f>[1]SopäInt!L11</f>
        <v>173</v>
      </c>
      <c r="M11" s="91">
        <f>[1]SopäInt!M11</f>
        <v>0</v>
      </c>
      <c r="N11" s="86">
        <f t="shared" si="2"/>
        <v>0</v>
      </c>
      <c r="O11" s="72">
        <f>[1]SopäInt!O11</f>
        <v>0</v>
      </c>
      <c r="P11" s="72">
        <f>[1]SopäInt!P11</f>
        <v>0</v>
      </c>
      <c r="Q11" s="72">
        <f>[1]SopäInt!Q11</f>
        <v>0</v>
      </c>
      <c r="R11" s="72">
        <f>[1]SopäInt!R11</f>
        <v>0</v>
      </c>
      <c r="S11" s="72">
        <f>[1]SopäInt!S11</f>
        <v>0</v>
      </c>
      <c r="T11" s="72">
        <f>[1]SopäInt!T11</f>
        <v>0</v>
      </c>
      <c r="U11" s="72">
        <f>[1]SopäInt!U11</f>
        <v>0</v>
      </c>
      <c r="V11" s="72">
        <f>[1]SopäInt!V11</f>
        <v>0</v>
      </c>
      <c r="W11" s="72">
        <f>[1]SopäInt!W11</f>
        <v>0</v>
      </c>
    </row>
    <row r="12" spans="1:23" ht="24.75" customHeight="1">
      <c r="A12" s="77"/>
      <c r="B12" s="155" t="s">
        <v>22</v>
      </c>
      <c r="C12" s="156"/>
      <c r="D12" s="75">
        <f t="shared" si="5"/>
        <v>2400</v>
      </c>
      <c r="E12" s="6">
        <f>[1]SopäInt!E12</f>
        <v>0</v>
      </c>
      <c r="F12" s="6">
        <f>[1]SopäInt!F12</f>
        <v>1875</v>
      </c>
      <c r="G12" s="6">
        <f>[1]SopäInt!G12</f>
        <v>0</v>
      </c>
      <c r="H12" s="7">
        <f>[1]SopäInt!H12</f>
        <v>161</v>
      </c>
      <c r="I12" s="7">
        <f>[1]SopäInt!I12</f>
        <v>0</v>
      </c>
      <c r="J12" s="6">
        <f>[1]SopäInt!J12</f>
        <v>62</v>
      </c>
      <c r="K12" s="6">
        <f>[1]SopäInt!K12</f>
        <v>11</v>
      </c>
      <c r="L12" s="6">
        <f>[1]SopäInt!L12</f>
        <v>288</v>
      </c>
      <c r="M12" s="90">
        <f>[1]SopäInt!M12</f>
        <v>3</v>
      </c>
      <c r="N12" s="85">
        <f t="shared" si="2"/>
        <v>0</v>
      </c>
      <c r="O12" s="6">
        <f>[1]SopäInt!O12</f>
        <v>0</v>
      </c>
      <c r="P12" s="6">
        <f>[1]SopäInt!P12</f>
        <v>0</v>
      </c>
      <c r="Q12" s="6">
        <f>[1]SopäInt!Q12</f>
        <v>0</v>
      </c>
      <c r="R12" s="6">
        <f>[1]SopäInt!R12</f>
        <v>0</v>
      </c>
      <c r="S12" s="6">
        <f>[1]SopäInt!S12</f>
        <v>0</v>
      </c>
      <c r="T12" s="6">
        <f>[1]SopäInt!T12</f>
        <v>0</v>
      </c>
      <c r="U12" s="6">
        <f>[1]SopäInt!U12</f>
        <v>0</v>
      </c>
      <c r="V12" s="6">
        <f>[1]SopäInt!V12</f>
        <v>0</v>
      </c>
      <c r="W12" s="6">
        <f>[1]SopäInt!W12</f>
        <v>0</v>
      </c>
    </row>
    <row r="13" spans="1:23" ht="24.75" customHeight="1">
      <c r="A13" s="74"/>
      <c r="B13" s="145" t="s">
        <v>23</v>
      </c>
      <c r="C13" s="161"/>
      <c r="D13" s="70">
        <f t="shared" si="5"/>
        <v>1306</v>
      </c>
      <c r="E13" s="72">
        <f>[1]SopäInt!E13</f>
        <v>0</v>
      </c>
      <c r="F13" s="72">
        <f>[1]SopäInt!F13</f>
        <v>644</v>
      </c>
      <c r="G13" s="72">
        <f>[1]SopäInt!G13</f>
        <v>0</v>
      </c>
      <c r="H13" s="73">
        <f>[1]SopäInt!H13</f>
        <v>149</v>
      </c>
      <c r="I13" s="73">
        <f>[1]SopäInt!I13</f>
        <v>0</v>
      </c>
      <c r="J13" s="72">
        <f>[1]SopäInt!J13</f>
        <v>151</v>
      </c>
      <c r="K13" s="72">
        <f>[1]SopäInt!K13</f>
        <v>104</v>
      </c>
      <c r="L13" s="72">
        <f>[1]SopäInt!L13</f>
        <v>255</v>
      </c>
      <c r="M13" s="91">
        <f>[1]SopäInt!M13</f>
        <v>3</v>
      </c>
      <c r="N13" s="86">
        <f t="shared" si="2"/>
        <v>0</v>
      </c>
      <c r="O13" s="72">
        <f>[1]SopäInt!O13</f>
        <v>0</v>
      </c>
      <c r="P13" s="72">
        <f>[1]SopäInt!P13</f>
        <v>0</v>
      </c>
      <c r="Q13" s="72">
        <f>[1]SopäInt!Q13</f>
        <v>0</v>
      </c>
      <c r="R13" s="72">
        <f>[1]SopäInt!R13</f>
        <v>0</v>
      </c>
      <c r="S13" s="72">
        <f>[1]SopäInt!S13</f>
        <v>0</v>
      </c>
      <c r="T13" s="72">
        <f>[1]SopäInt!T13</f>
        <v>0</v>
      </c>
      <c r="U13" s="72">
        <f>[1]SopäInt!U13</f>
        <v>0</v>
      </c>
      <c r="V13" s="72">
        <f>[1]SopäInt!V13</f>
        <v>0</v>
      </c>
      <c r="W13" s="72">
        <f>[1]SopäInt!W13</f>
        <v>0</v>
      </c>
    </row>
    <row r="14" spans="1:23" ht="24.75" customHeight="1">
      <c r="A14" s="76"/>
      <c r="B14" s="155" t="s">
        <v>24</v>
      </c>
      <c r="C14" s="156"/>
      <c r="D14" s="75">
        <f t="shared" si="5"/>
        <v>841</v>
      </c>
      <c r="E14" s="6">
        <f>[1]SopäInt!E14</f>
        <v>0</v>
      </c>
      <c r="F14" s="6">
        <f>[1]SopäInt!F14</f>
        <v>361</v>
      </c>
      <c r="G14" s="6">
        <f>[1]SopäInt!G14</f>
        <v>0</v>
      </c>
      <c r="H14" s="7">
        <f>[1]SopäInt!H14</f>
        <v>107</v>
      </c>
      <c r="I14" s="7">
        <f>[1]SopäInt!I14</f>
        <v>0</v>
      </c>
      <c r="J14" s="6">
        <f>[1]SopäInt!J14</f>
        <v>55</v>
      </c>
      <c r="K14" s="6">
        <f>[1]SopäInt!K14</f>
        <v>0</v>
      </c>
      <c r="L14" s="6">
        <f>[1]SopäInt!L14</f>
        <v>299</v>
      </c>
      <c r="M14" s="90">
        <f>[1]SopäInt!M14</f>
        <v>19</v>
      </c>
      <c r="N14" s="85">
        <f t="shared" si="2"/>
        <v>0</v>
      </c>
      <c r="O14" s="6">
        <f>[1]SopäInt!O14</f>
        <v>0</v>
      </c>
      <c r="P14" s="6">
        <f>[1]SopäInt!P14</f>
        <v>0</v>
      </c>
      <c r="Q14" s="6">
        <f>[1]SopäInt!Q14</f>
        <v>0</v>
      </c>
      <c r="R14" s="6">
        <f>[1]SopäInt!R14</f>
        <v>0</v>
      </c>
      <c r="S14" s="6">
        <f>[1]SopäInt!S14</f>
        <v>0</v>
      </c>
      <c r="T14" s="6">
        <f>[1]SopäInt!T14</f>
        <v>0</v>
      </c>
      <c r="U14" s="6">
        <f>[1]SopäInt!U14</f>
        <v>0</v>
      </c>
      <c r="V14" s="6">
        <f>[1]SopäInt!V14</f>
        <v>0</v>
      </c>
      <c r="W14" s="6">
        <f>[1]SopäInt!W14</f>
        <v>0</v>
      </c>
    </row>
    <row r="15" spans="1:23" ht="24.75" customHeight="1">
      <c r="A15" s="71"/>
      <c r="B15" s="145" t="s">
        <v>25</v>
      </c>
      <c r="C15" s="146"/>
      <c r="D15" s="70">
        <f t="shared" si="5"/>
        <v>6000</v>
      </c>
      <c r="E15" s="72">
        <f>[1]SopäInt!E15</f>
        <v>0</v>
      </c>
      <c r="F15" s="72">
        <f>[1]SopäInt!F15</f>
        <v>3249</v>
      </c>
      <c r="G15" s="72">
        <f>[1]SopäInt!G15</f>
        <v>0</v>
      </c>
      <c r="H15" s="73">
        <f>[1]SopäInt!H15</f>
        <v>1270</v>
      </c>
      <c r="I15" s="73">
        <f>[1]SopäInt!I15</f>
        <v>0</v>
      </c>
      <c r="J15" s="72">
        <f>[1]SopäInt!J15</f>
        <v>448</v>
      </c>
      <c r="K15" s="72">
        <f>[1]SopäInt!K15</f>
        <v>55</v>
      </c>
      <c r="L15" s="72">
        <f>[1]SopäInt!L15</f>
        <v>969</v>
      </c>
      <c r="M15" s="91">
        <f>[1]SopäInt!M15</f>
        <v>9</v>
      </c>
      <c r="N15" s="86">
        <f t="shared" si="2"/>
        <v>0</v>
      </c>
      <c r="O15" s="72">
        <f>[1]SopäInt!O15</f>
        <v>0</v>
      </c>
      <c r="P15" s="72">
        <f>[1]SopäInt!P15</f>
        <v>0</v>
      </c>
      <c r="Q15" s="72">
        <f>[1]SopäInt!Q15</f>
        <v>0</v>
      </c>
      <c r="R15" s="72">
        <f>[1]SopäInt!R15</f>
        <v>0</v>
      </c>
      <c r="S15" s="72">
        <f>[1]SopäInt!S15</f>
        <v>0</v>
      </c>
      <c r="T15" s="72">
        <f>[1]SopäInt!T15</f>
        <v>0</v>
      </c>
      <c r="U15" s="72">
        <f>[1]SopäInt!U15</f>
        <v>0</v>
      </c>
      <c r="V15" s="72">
        <f>[1]SopäInt!V15</f>
        <v>0</v>
      </c>
      <c r="W15" s="72">
        <f>[1]SopäInt!W15</f>
        <v>0</v>
      </c>
    </row>
    <row r="16" spans="1:23" s="78" customFormat="1" ht="24.75" customHeight="1">
      <c r="A16" s="77"/>
      <c r="B16" s="155" t="s">
        <v>26</v>
      </c>
      <c r="C16" s="156"/>
      <c r="D16" s="75">
        <f t="shared" si="5"/>
        <v>0</v>
      </c>
      <c r="E16" s="6">
        <f>[1]SopäInt!E16</f>
        <v>0</v>
      </c>
      <c r="F16" s="6">
        <f>[1]SopäInt!F16</f>
        <v>0</v>
      </c>
      <c r="G16" s="6">
        <f>[1]SopäInt!G16</f>
        <v>0</v>
      </c>
      <c r="H16" s="7">
        <f>[1]SopäInt!H16</f>
        <v>0</v>
      </c>
      <c r="I16" s="7">
        <f>[1]SopäInt!I16</f>
        <v>0</v>
      </c>
      <c r="J16" s="6">
        <f>[1]SopäInt!J16</f>
        <v>0</v>
      </c>
      <c r="K16" s="6">
        <f>[1]SopäInt!K16</f>
        <v>0</v>
      </c>
      <c r="L16" s="6">
        <f>[1]SopäInt!L16</f>
        <v>0</v>
      </c>
      <c r="M16" s="90">
        <f>[1]SopäInt!M16</f>
        <v>0</v>
      </c>
      <c r="N16" s="85">
        <f t="shared" si="2"/>
        <v>0</v>
      </c>
      <c r="O16" s="6">
        <f>[1]SopäInt!O16</f>
        <v>0</v>
      </c>
      <c r="P16" s="6">
        <f>[1]SopäInt!P16</f>
        <v>0</v>
      </c>
      <c r="Q16" s="6">
        <f>[1]SopäInt!Q16</f>
        <v>0</v>
      </c>
      <c r="R16" s="6">
        <f>[1]SopäInt!R16</f>
        <v>0</v>
      </c>
      <c r="S16" s="6">
        <f>[1]SopäInt!S16</f>
        <v>0</v>
      </c>
      <c r="T16" s="6">
        <f>[1]SopäInt!T16</f>
        <v>0</v>
      </c>
      <c r="U16" s="6">
        <f>[1]SopäInt!U16</f>
        <v>0</v>
      </c>
      <c r="V16" s="6">
        <f>[1]SopäInt!V16</f>
        <v>0</v>
      </c>
      <c r="W16" s="6">
        <f>[1]SopäInt!W16</f>
        <v>0</v>
      </c>
    </row>
    <row r="17" spans="1:23" ht="24.75" customHeight="1">
      <c r="A17" s="74"/>
      <c r="B17" s="145" t="s">
        <v>27</v>
      </c>
      <c r="C17" s="146"/>
      <c r="D17" s="70">
        <f t="shared" si="5"/>
        <v>0</v>
      </c>
      <c r="E17" s="72">
        <f>[1]SopäInt!E17</f>
        <v>0</v>
      </c>
      <c r="F17" s="72">
        <f>[1]SopäInt!F17</f>
        <v>0</v>
      </c>
      <c r="G17" s="72">
        <f>[1]SopäInt!G17</f>
        <v>0</v>
      </c>
      <c r="H17" s="73">
        <f>[1]SopäInt!H17</f>
        <v>0</v>
      </c>
      <c r="I17" s="73">
        <f>[1]SopäInt!I17</f>
        <v>0</v>
      </c>
      <c r="J17" s="72">
        <f>[1]SopäInt!J17</f>
        <v>0</v>
      </c>
      <c r="K17" s="72">
        <f>[1]SopäInt!K17</f>
        <v>0</v>
      </c>
      <c r="L17" s="72">
        <f>[1]SopäInt!L17</f>
        <v>0</v>
      </c>
      <c r="M17" s="91">
        <f>[1]SopäInt!M17</f>
        <v>0</v>
      </c>
      <c r="N17" s="86">
        <f t="shared" si="2"/>
        <v>0</v>
      </c>
      <c r="O17" s="72">
        <f>[1]SopäInt!O17</f>
        <v>0</v>
      </c>
      <c r="P17" s="72">
        <f>[1]SopäInt!P17</f>
        <v>0</v>
      </c>
      <c r="Q17" s="72">
        <f>[1]SopäInt!Q17</f>
        <v>0</v>
      </c>
      <c r="R17" s="72">
        <f>[1]SopäInt!R17</f>
        <v>0</v>
      </c>
      <c r="S17" s="72">
        <f>[1]SopäInt!S17</f>
        <v>0</v>
      </c>
      <c r="T17" s="72">
        <f>[1]SopäInt!T17</f>
        <v>0</v>
      </c>
      <c r="U17" s="72">
        <f>[1]SopäInt!U17</f>
        <v>0</v>
      </c>
      <c r="V17" s="72">
        <f>[1]SopäInt!V17</f>
        <v>0</v>
      </c>
      <c r="W17" s="72">
        <f>[1]SopäInt!W17</f>
        <v>0</v>
      </c>
    </row>
    <row r="18" spans="1:23" s="78" customFormat="1" ht="24.75" customHeight="1">
      <c r="A18" s="76"/>
      <c r="B18" s="147" t="s">
        <v>28</v>
      </c>
      <c r="C18" s="148"/>
      <c r="D18" s="75">
        <f t="shared" si="5"/>
        <v>0</v>
      </c>
      <c r="E18" s="6">
        <f>[1]SopäInt!E18</f>
        <v>0</v>
      </c>
      <c r="F18" s="6">
        <f>[1]SopäInt!F18</f>
        <v>0</v>
      </c>
      <c r="G18" s="6">
        <f>[1]SopäInt!G18</f>
        <v>0</v>
      </c>
      <c r="H18" s="7">
        <f>[1]SopäInt!H18</f>
        <v>0</v>
      </c>
      <c r="I18" s="7">
        <f>[1]SopäInt!I18</f>
        <v>0</v>
      </c>
      <c r="J18" s="6">
        <f>[1]SopäInt!J18</f>
        <v>0</v>
      </c>
      <c r="K18" s="6">
        <f>[1]SopäInt!K18</f>
        <v>0</v>
      </c>
      <c r="L18" s="6">
        <f>[1]SopäInt!L18</f>
        <v>0</v>
      </c>
      <c r="M18" s="90">
        <f>[1]SopäInt!M18</f>
        <v>0</v>
      </c>
      <c r="N18" s="85">
        <f t="shared" si="2"/>
        <v>0</v>
      </c>
      <c r="O18" s="6">
        <f>[1]SopäInt!O18</f>
        <v>0</v>
      </c>
      <c r="P18" s="6">
        <f>[1]SopäInt!P18</f>
        <v>0</v>
      </c>
      <c r="Q18" s="6">
        <f>[1]SopäInt!Q18</f>
        <v>0</v>
      </c>
      <c r="R18" s="6">
        <f>[1]SopäInt!R18</f>
        <v>0</v>
      </c>
      <c r="S18" s="6">
        <f>[1]SopäInt!S18</f>
        <v>0</v>
      </c>
      <c r="T18" s="6">
        <f>[1]SopäInt!T18</f>
        <v>0</v>
      </c>
      <c r="U18" s="6">
        <f>[1]SopäInt!U18</f>
        <v>0</v>
      </c>
      <c r="V18" s="6">
        <f>[1]SopäInt!V18</f>
        <v>0</v>
      </c>
      <c r="W18" s="6">
        <f>[1]SopäInt!W18</f>
        <v>0</v>
      </c>
    </row>
    <row r="19" spans="1:23" ht="24.75" customHeight="1">
      <c r="A19" s="149" t="s">
        <v>104</v>
      </c>
      <c r="B19" s="150"/>
      <c r="C19" s="151"/>
      <c r="D19" s="101">
        <f t="shared" si="5"/>
        <v>207</v>
      </c>
      <c r="E19" s="102">
        <f>[1]SopäInt!E19</f>
        <v>0</v>
      </c>
      <c r="F19" s="103">
        <f>[1]SopäInt!F19</f>
        <v>78</v>
      </c>
      <c r="G19" s="102">
        <f>[1]SopäInt!G19</f>
        <v>0</v>
      </c>
      <c r="H19" s="102">
        <f>[1]SopäInt!H19</f>
        <v>26</v>
      </c>
      <c r="I19" s="102">
        <f>[1]SopäInt!I19</f>
        <v>0</v>
      </c>
      <c r="J19" s="102">
        <f>[1]SopäInt!J19</f>
        <v>43</v>
      </c>
      <c r="K19" s="102">
        <f>[1]SopäInt!K19</f>
        <v>32</v>
      </c>
      <c r="L19" s="102">
        <f>[1]SopäInt!L19</f>
        <v>28</v>
      </c>
      <c r="M19" s="104">
        <f>[1]SopäInt!M19</f>
        <v>0</v>
      </c>
      <c r="N19" s="105">
        <f t="shared" si="2"/>
        <v>0</v>
      </c>
      <c r="O19" s="102">
        <f>[1]SopäInt!O19</f>
        <v>0</v>
      </c>
      <c r="P19" s="102">
        <f>[1]SopäInt!P19</f>
        <v>0</v>
      </c>
      <c r="Q19" s="102">
        <f>[1]SopäInt!Q19</f>
        <v>0</v>
      </c>
      <c r="R19" s="102">
        <f>[1]SopäInt!R19</f>
        <v>0</v>
      </c>
      <c r="S19" s="102">
        <f>[1]SopäInt!S19</f>
        <v>0</v>
      </c>
      <c r="T19" s="102">
        <f>[1]SopäInt!T19</f>
        <v>0</v>
      </c>
      <c r="U19" s="102">
        <f>[1]SopäInt!U19</f>
        <v>0</v>
      </c>
      <c r="V19" s="102">
        <f>[1]SopäInt!V19</f>
        <v>0</v>
      </c>
      <c r="W19" s="102">
        <f>[1]SopäInt!W19</f>
        <v>0</v>
      </c>
    </row>
    <row r="20" spans="1:23" ht="35.25" customHeight="1">
      <c r="A20" s="8"/>
      <c r="B20" s="8"/>
      <c r="C20" s="8"/>
      <c r="D20" s="8"/>
      <c r="E20" s="8"/>
      <c r="F20" s="8"/>
    </row>
    <row r="21" spans="1:23" ht="14.25" customHeight="1">
      <c r="A21" s="8"/>
      <c r="B21" s="8"/>
      <c r="C21" s="8"/>
      <c r="D21" s="8"/>
      <c r="E21" s="8"/>
      <c r="F21" s="8"/>
    </row>
    <row r="22" spans="1:23" ht="14.25" customHeight="1"/>
    <row r="23" spans="1:23" ht="14.25" customHeight="1"/>
    <row r="24" spans="1:23" ht="14.25" customHeight="1"/>
    <row r="25" spans="1:23" ht="14.25" customHeight="1"/>
    <row r="26" spans="1:23" ht="14.25" customHeight="1"/>
    <row r="27" spans="1:23" ht="14.25" customHeight="1"/>
    <row r="28" spans="1:23" ht="14.25" customHeight="1"/>
    <row r="29" spans="1:23" ht="14.25" customHeight="1"/>
    <row r="30" spans="1:23" ht="14.25" customHeight="1"/>
    <row r="31" spans="1:23" ht="14.25" customHeight="1"/>
    <row r="32" spans="1:2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9" customHeight="1"/>
    <row r="49" ht="33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9" customHeight="1"/>
    <row r="76" ht="30" customHeight="1"/>
    <row r="92" spans="1:6">
      <c r="A92" s="9"/>
      <c r="B92" s="9"/>
      <c r="C92" s="9"/>
      <c r="D92" s="9"/>
      <c r="E92" s="9"/>
      <c r="F92" s="9"/>
    </row>
    <row r="93" spans="1:6">
      <c r="A93" s="9"/>
      <c r="B93" s="9"/>
      <c r="C93" s="9"/>
      <c r="D93" s="9"/>
      <c r="E93" s="9"/>
      <c r="F93" s="9"/>
    </row>
    <row r="94" spans="1:6">
      <c r="A94" s="9"/>
      <c r="B94" s="9"/>
      <c r="C94" s="9"/>
      <c r="D94" s="9"/>
      <c r="E94" s="9"/>
      <c r="F94" s="9"/>
    </row>
  </sheetData>
  <sheetProtection formatCells="0" formatColumns="0" formatRows="0"/>
  <mergeCells count="22">
    <mergeCell ref="A4:C6"/>
    <mergeCell ref="D4:M5"/>
    <mergeCell ref="N4:W4"/>
    <mergeCell ref="N5:W5"/>
    <mergeCell ref="A1:C1"/>
    <mergeCell ref="D1:M3"/>
    <mergeCell ref="N1:W3"/>
    <mergeCell ref="A2:B2"/>
    <mergeCell ref="A3:B3"/>
    <mergeCell ref="B17:C17"/>
    <mergeCell ref="B18:C18"/>
    <mergeCell ref="A19:C19"/>
    <mergeCell ref="A7:C7"/>
    <mergeCell ref="A9:C9"/>
    <mergeCell ref="B10:C10"/>
    <mergeCell ref="B11:C11"/>
    <mergeCell ref="B12:C12"/>
    <mergeCell ref="A8:C8"/>
    <mergeCell ref="B13:C13"/>
    <mergeCell ref="B14:C14"/>
    <mergeCell ref="B15:C15"/>
    <mergeCell ref="B16:C16"/>
  </mergeCells>
  <printOptions horizontalCentered="1" verticalCentered="1" headings="1"/>
  <pageMargins left="0.70866141732283472" right="0.6692913385826772" top="0.78740157480314965" bottom="0.78740157480314965" header="0.51181102362204722" footer="0.51181102362204722"/>
  <pageSetup paperSize="9" scale="80" pageOrder="overThenDown" orientation="landscape" r:id="rId1"/>
  <headerFooter alignWithMargins="0">
    <oddHeader>&amp;R&amp;"Arial,Standard"Seite &amp;P</oddHeader>
    <oddFooter>&amp;C&amp;"Arial,Standard"&amp;F&amp;R&amp;"Arial,Standard"Blatt "&amp;A"</oddFooter>
  </headerFooter>
  <colBreaks count="1" manualBreakCount="1">
    <brk id="13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5"/>
  <dimension ref="A1:W94"/>
  <sheetViews>
    <sheetView zoomScaleNormal="100" zoomScaleSheetLayoutView="80" workbookViewId="0">
      <selection activeCell="A22" sqref="A22"/>
    </sheetView>
  </sheetViews>
  <sheetFormatPr baseColWidth="10" defaultColWidth="12" defaultRowHeight="12.75"/>
  <cols>
    <col min="1" max="1" width="2.33203125" style="1" customWidth="1"/>
    <col min="2" max="3" width="13.83203125" style="1" customWidth="1"/>
    <col min="4" max="23" width="11.33203125" style="1" customWidth="1"/>
    <col min="24" max="16384" width="12" style="1"/>
  </cols>
  <sheetData>
    <row r="1" spans="1:23" ht="30" customHeight="1">
      <c r="A1" s="180" t="s">
        <v>0</v>
      </c>
      <c r="B1" s="181"/>
      <c r="C1" s="182"/>
      <c r="D1" s="171"/>
      <c r="E1" s="183"/>
      <c r="F1" s="183"/>
      <c r="G1" s="183"/>
      <c r="H1" s="183"/>
      <c r="I1" s="183"/>
      <c r="J1" s="183"/>
      <c r="K1" s="183"/>
      <c r="L1" s="183"/>
      <c r="M1" s="184"/>
      <c r="N1" s="183"/>
      <c r="O1" s="183"/>
      <c r="P1" s="183"/>
      <c r="Q1" s="183"/>
      <c r="R1" s="183"/>
      <c r="S1" s="183"/>
      <c r="T1" s="183"/>
      <c r="U1" s="183"/>
      <c r="V1" s="183"/>
      <c r="W1" s="191"/>
    </row>
    <row r="2" spans="1:23" ht="16.5" customHeight="1">
      <c r="A2" s="195" t="s">
        <v>1</v>
      </c>
      <c r="B2" s="196"/>
      <c r="C2" s="92" t="str">
        <f>[3]SKL!C2</f>
        <v>2017/18</v>
      </c>
      <c r="D2" s="185"/>
      <c r="E2" s="186"/>
      <c r="F2" s="186"/>
      <c r="G2" s="186"/>
      <c r="H2" s="186"/>
      <c r="I2" s="186"/>
      <c r="J2" s="186"/>
      <c r="K2" s="186"/>
      <c r="L2" s="186"/>
      <c r="M2" s="187"/>
      <c r="N2" s="192"/>
      <c r="O2" s="186"/>
      <c r="P2" s="186"/>
      <c r="Q2" s="186"/>
      <c r="R2" s="186"/>
      <c r="S2" s="186"/>
      <c r="T2" s="186"/>
      <c r="U2" s="186"/>
      <c r="V2" s="186"/>
      <c r="W2" s="193"/>
    </row>
    <row r="3" spans="1:23" ht="16.5" customHeight="1">
      <c r="A3" s="197" t="s">
        <v>2</v>
      </c>
      <c r="B3" s="198"/>
      <c r="C3" s="92" t="s">
        <v>31</v>
      </c>
      <c r="D3" s="188"/>
      <c r="E3" s="189"/>
      <c r="F3" s="189"/>
      <c r="G3" s="189"/>
      <c r="H3" s="189"/>
      <c r="I3" s="189"/>
      <c r="J3" s="189"/>
      <c r="K3" s="189"/>
      <c r="L3" s="189"/>
      <c r="M3" s="190"/>
      <c r="N3" s="189"/>
      <c r="O3" s="189"/>
      <c r="P3" s="189"/>
      <c r="Q3" s="189"/>
      <c r="R3" s="189"/>
      <c r="S3" s="189"/>
      <c r="T3" s="189"/>
      <c r="U3" s="189"/>
      <c r="V3" s="189"/>
      <c r="W3" s="194"/>
    </row>
    <row r="4" spans="1:23" ht="21" customHeight="1">
      <c r="A4" s="162" t="s">
        <v>3</v>
      </c>
      <c r="B4" s="163"/>
      <c r="C4" s="164"/>
      <c r="D4" s="171" t="s">
        <v>4</v>
      </c>
      <c r="E4" s="172"/>
      <c r="F4" s="173"/>
      <c r="G4" s="173"/>
      <c r="H4" s="173"/>
      <c r="I4" s="173"/>
      <c r="J4" s="173"/>
      <c r="K4" s="173"/>
      <c r="L4" s="173"/>
      <c r="M4" s="174"/>
      <c r="N4" s="178" t="s">
        <v>5</v>
      </c>
      <c r="O4" s="178"/>
      <c r="P4" s="178"/>
      <c r="Q4" s="178"/>
      <c r="R4" s="178"/>
      <c r="S4" s="178"/>
      <c r="T4" s="178"/>
      <c r="U4" s="178"/>
      <c r="V4" s="178"/>
      <c r="W4" s="179"/>
    </row>
    <row r="5" spans="1:23" ht="20.25" customHeight="1">
      <c r="A5" s="165"/>
      <c r="B5" s="166"/>
      <c r="C5" s="167"/>
      <c r="D5" s="175"/>
      <c r="E5" s="176"/>
      <c r="F5" s="176"/>
      <c r="G5" s="176"/>
      <c r="H5" s="176"/>
      <c r="I5" s="176"/>
      <c r="J5" s="176"/>
      <c r="K5" s="176"/>
      <c r="L5" s="176"/>
      <c r="M5" s="177"/>
      <c r="N5" s="169" t="s">
        <v>6</v>
      </c>
      <c r="O5" s="176"/>
      <c r="P5" s="169"/>
      <c r="Q5" s="169"/>
      <c r="R5" s="169"/>
      <c r="S5" s="169"/>
      <c r="T5" s="169"/>
      <c r="U5" s="169"/>
      <c r="V5" s="169"/>
      <c r="W5" s="170"/>
    </row>
    <row r="6" spans="1:23" ht="60" customHeight="1">
      <c r="A6" s="168"/>
      <c r="B6" s="169"/>
      <c r="C6" s="170"/>
      <c r="D6" s="2" t="s">
        <v>7</v>
      </c>
      <c r="E6" s="3" t="s">
        <v>8</v>
      </c>
      <c r="F6" s="3" t="s">
        <v>9</v>
      </c>
      <c r="G6" s="4" t="s">
        <v>10</v>
      </c>
      <c r="H6" s="3" t="s">
        <v>11</v>
      </c>
      <c r="I6" s="4" t="s">
        <v>12</v>
      </c>
      <c r="J6" s="3" t="s">
        <v>13</v>
      </c>
      <c r="K6" s="4" t="s">
        <v>14</v>
      </c>
      <c r="L6" s="3" t="s">
        <v>15</v>
      </c>
      <c r="M6" s="87" t="s">
        <v>16</v>
      </c>
      <c r="N6" s="11" t="s">
        <v>7</v>
      </c>
      <c r="O6" s="3" t="s">
        <v>8</v>
      </c>
      <c r="P6" s="3" t="s">
        <v>9</v>
      </c>
      <c r="Q6" s="4" t="s">
        <v>10</v>
      </c>
      <c r="R6" s="3" t="s">
        <v>11</v>
      </c>
      <c r="S6" s="4" t="s">
        <v>12</v>
      </c>
      <c r="T6" s="3" t="s">
        <v>13</v>
      </c>
      <c r="U6" s="4" t="s">
        <v>14</v>
      </c>
      <c r="V6" s="3" t="s">
        <v>15</v>
      </c>
      <c r="W6" s="5" t="s">
        <v>16</v>
      </c>
    </row>
    <row r="7" spans="1:23" ht="33" customHeight="1" thickBot="1">
      <c r="A7" s="152" t="s">
        <v>17</v>
      </c>
      <c r="B7" s="153"/>
      <c r="C7" s="154"/>
      <c r="D7" s="34">
        <f>SUM(E7:M7)</f>
        <v>20109</v>
      </c>
      <c r="E7" s="34">
        <f>SUM(E8,E9,E19)</f>
        <v>0</v>
      </c>
      <c r="F7" s="34">
        <f>[3]SopäInt!F7</f>
        <v>11902</v>
      </c>
      <c r="G7" s="34">
        <f t="shared" ref="G7:M7" si="0">SUM(G8,G9,G19)</f>
        <v>0</v>
      </c>
      <c r="H7" s="34">
        <f>[3]SopäInt!H7</f>
        <v>7293</v>
      </c>
      <c r="I7" s="34">
        <f t="shared" si="0"/>
        <v>0</v>
      </c>
      <c r="J7" s="34">
        <f t="shared" si="0"/>
        <v>488</v>
      </c>
      <c r="K7" s="34">
        <f t="shared" si="0"/>
        <v>424</v>
      </c>
      <c r="L7" s="34">
        <f t="shared" si="0"/>
        <v>0</v>
      </c>
      <c r="M7" s="88">
        <f t="shared" si="0"/>
        <v>2</v>
      </c>
      <c r="N7" s="34">
        <f>SUM(O7:W7)</f>
        <v>2965</v>
      </c>
      <c r="O7" s="34">
        <f>SUM(O8,O9,O19)</f>
        <v>0</v>
      </c>
      <c r="P7" s="34">
        <f t="shared" ref="P7:W7" si="1">SUM(P8,P9,P19)</f>
        <v>1976</v>
      </c>
      <c r="Q7" s="34">
        <f t="shared" si="1"/>
        <v>0</v>
      </c>
      <c r="R7" s="34">
        <f t="shared" si="1"/>
        <v>941</v>
      </c>
      <c r="S7" s="34">
        <f t="shared" si="1"/>
        <v>0</v>
      </c>
      <c r="T7" s="34">
        <f t="shared" si="1"/>
        <v>13</v>
      </c>
      <c r="U7" s="34">
        <f t="shared" si="1"/>
        <v>35</v>
      </c>
      <c r="V7" s="34">
        <f t="shared" si="1"/>
        <v>0</v>
      </c>
      <c r="W7" s="34">
        <f t="shared" si="1"/>
        <v>0</v>
      </c>
    </row>
    <row r="8" spans="1:23" ht="24.75" customHeight="1" thickTop="1">
      <c r="A8" s="158" t="s">
        <v>18</v>
      </c>
      <c r="B8" s="159"/>
      <c r="C8" s="160"/>
      <c r="D8" s="81">
        <f>[3]SopäInt!D8</f>
        <v>11475</v>
      </c>
      <c r="E8" s="81">
        <f>[3]SopäInt!E8</f>
        <v>0</v>
      </c>
      <c r="F8" s="81">
        <f>[3]SopäInt!F8</f>
        <v>6698</v>
      </c>
      <c r="G8" s="81">
        <f>[3]SopäInt!G8</f>
        <v>0</v>
      </c>
      <c r="H8" s="82">
        <f>[3]SopäInt!H8</f>
        <v>4772</v>
      </c>
      <c r="I8" s="82">
        <f>[3]SopäInt!I8</f>
        <v>0</v>
      </c>
      <c r="J8" s="81">
        <f>[3]SopäInt!J8</f>
        <v>5</v>
      </c>
      <c r="K8" s="81">
        <f>[3]SopäInt!K8</f>
        <v>0</v>
      </c>
      <c r="L8" s="81">
        <f>[3]SopäInt!L8</f>
        <v>0</v>
      </c>
      <c r="M8" s="89">
        <f>[3]SopäInt!M8</f>
        <v>0</v>
      </c>
      <c r="N8" s="84">
        <f t="shared" ref="N8:N19" si="2">SUM(O8:W8)</f>
        <v>1756</v>
      </c>
      <c r="O8" s="81">
        <f>[3]SopäInt!O8</f>
        <v>0</v>
      </c>
      <c r="P8" s="81">
        <f>[3]SopäInt!P8</f>
        <v>1118</v>
      </c>
      <c r="Q8" s="81">
        <f>[3]SopäInt!Q8</f>
        <v>0</v>
      </c>
      <c r="R8" s="81">
        <f>[3]SopäInt!R8</f>
        <v>638</v>
      </c>
      <c r="S8" s="81">
        <f>[3]SopäInt!S8</f>
        <v>0</v>
      </c>
      <c r="T8" s="81">
        <f>[3]SopäInt!T8</f>
        <v>0</v>
      </c>
      <c r="U8" s="81">
        <f>[3]SopäInt!U8</f>
        <v>0</v>
      </c>
      <c r="V8" s="81">
        <f>[3]SopäInt!V8</f>
        <v>0</v>
      </c>
      <c r="W8" s="81">
        <f>[3]SopäInt!W8</f>
        <v>0</v>
      </c>
    </row>
    <row r="9" spans="1:23" ht="24.75" customHeight="1">
      <c r="A9" s="149" t="s">
        <v>19</v>
      </c>
      <c r="B9" s="150"/>
      <c r="C9" s="151"/>
      <c r="D9" s="44">
        <f>SUM(D10:D19)</f>
        <v>8634</v>
      </c>
      <c r="E9" s="44">
        <f>SUM(E10:E18)</f>
        <v>0</v>
      </c>
      <c r="F9" s="44">
        <f t="shared" ref="F9:M9" si="3">SUM(F10:F18)</f>
        <v>5204</v>
      </c>
      <c r="G9" s="44">
        <f t="shared" si="3"/>
        <v>0</v>
      </c>
      <c r="H9" s="44">
        <f t="shared" si="3"/>
        <v>2521</v>
      </c>
      <c r="I9" s="44">
        <f t="shared" si="3"/>
        <v>0</v>
      </c>
      <c r="J9" s="44">
        <f t="shared" si="3"/>
        <v>483</v>
      </c>
      <c r="K9" s="44">
        <f t="shared" si="3"/>
        <v>424</v>
      </c>
      <c r="L9" s="44">
        <f t="shared" si="3"/>
        <v>0</v>
      </c>
      <c r="M9" s="44">
        <f t="shared" si="3"/>
        <v>2</v>
      </c>
      <c r="N9" s="44">
        <f t="shared" si="2"/>
        <v>1209</v>
      </c>
      <c r="O9" s="44">
        <f>SUM(O10:O18)</f>
        <v>0</v>
      </c>
      <c r="P9" s="44">
        <f t="shared" ref="P9:W9" si="4">SUM(P10:P18)</f>
        <v>858</v>
      </c>
      <c r="Q9" s="44">
        <f t="shared" si="4"/>
        <v>0</v>
      </c>
      <c r="R9" s="44">
        <f t="shared" si="4"/>
        <v>303</v>
      </c>
      <c r="S9" s="44">
        <f t="shared" si="4"/>
        <v>0</v>
      </c>
      <c r="T9" s="44">
        <f t="shared" si="4"/>
        <v>13</v>
      </c>
      <c r="U9" s="44">
        <f t="shared" si="4"/>
        <v>35</v>
      </c>
      <c r="V9" s="44">
        <f t="shared" si="4"/>
        <v>0</v>
      </c>
      <c r="W9" s="44">
        <f t="shared" si="4"/>
        <v>0</v>
      </c>
    </row>
    <row r="10" spans="1:23" ht="24.75" customHeight="1">
      <c r="A10" s="76"/>
      <c r="B10" s="155" t="s">
        <v>20</v>
      </c>
      <c r="C10" s="156"/>
      <c r="D10" s="6">
        <f>[3]SopäInt!D10</f>
        <v>246</v>
      </c>
      <c r="E10" s="6">
        <f>[3]SopäInt!E10</f>
        <v>0</v>
      </c>
      <c r="F10" s="6">
        <f>[3]SopäInt!F10</f>
        <v>110</v>
      </c>
      <c r="G10" s="6">
        <f>[3]SopäInt!G10</f>
        <v>0</v>
      </c>
      <c r="H10" s="7">
        <f>[3]SopäInt!H10</f>
        <v>49</v>
      </c>
      <c r="I10" s="7">
        <f>[3]SopäInt!I10</f>
        <v>0</v>
      </c>
      <c r="J10" s="6">
        <f>[3]SopäInt!J10</f>
        <v>35</v>
      </c>
      <c r="K10" s="6">
        <f>[3]SopäInt!K10</f>
        <v>51</v>
      </c>
      <c r="L10" s="6">
        <f>[3]SopäInt!L10</f>
        <v>0</v>
      </c>
      <c r="M10" s="90">
        <f>[3]SopäInt!M10</f>
        <v>1</v>
      </c>
      <c r="N10" s="85">
        <f t="shared" si="2"/>
        <v>17</v>
      </c>
      <c r="O10" s="6">
        <f>[3]SopäInt!O10</f>
        <v>0</v>
      </c>
      <c r="P10" s="6">
        <f>[3]SopäInt!P10</f>
        <v>9</v>
      </c>
      <c r="Q10" s="6">
        <f>[3]SopäInt!Q10</f>
        <v>0</v>
      </c>
      <c r="R10" s="6">
        <f>[3]SopäInt!R10</f>
        <v>6</v>
      </c>
      <c r="S10" s="6">
        <f>[3]SopäInt!S10</f>
        <v>0</v>
      </c>
      <c r="T10" s="6">
        <f>[3]SopäInt!T10</f>
        <v>0</v>
      </c>
      <c r="U10" s="6">
        <f>[3]SopäInt!U10</f>
        <v>2</v>
      </c>
      <c r="V10" s="6">
        <f>[3]SopäInt!V10</f>
        <v>0</v>
      </c>
      <c r="W10" s="111">
        <f>[3]SopäInt!W10</f>
        <v>0</v>
      </c>
    </row>
    <row r="11" spans="1:23" ht="24.75" customHeight="1">
      <c r="A11" s="71"/>
      <c r="B11" s="157" t="s">
        <v>21</v>
      </c>
      <c r="C11" s="146"/>
      <c r="D11" s="72">
        <f>[3]SopäInt!D11</f>
        <v>961</v>
      </c>
      <c r="E11" s="72">
        <f>[3]SopäInt!E11</f>
        <v>0</v>
      </c>
      <c r="F11" s="72">
        <f>[3]SopäInt!F11</f>
        <v>388</v>
      </c>
      <c r="G11" s="72">
        <f>[3]SopäInt!G11</f>
        <v>0</v>
      </c>
      <c r="H11" s="73">
        <f>[3]SopäInt!H11</f>
        <v>208</v>
      </c>
      <c r="I11" s="73">
        <f>[3]SopäInt!I11</f>
        <v>0</v>
      </c>
      <c r="J11" s="72">
        <f>[3]SopäInt!J11</f>
        <v>207</v>
      </c>
      <c r="K11" s="72">
        <f>[3]SopäInt!K11</f>
        <v>158</v>
      </c>
      <c r="L11" s="72">
        <f>[3]SopäInt!L11</f>
        <v>0</v>
      </c>
      <c r="M11" s="91">
        <f>[3]SopäInt!M11</f>
        <v>0</v>
      </c>
      <c r="N11" s="86">
        <f t="shared" si="2"/>
        <v>31</v>
      </c>
      <c r="O11" s="72">
        <f>[3]SopäInt!O11</f>
        <v>0</v>
      </c>
      <c r="P11" s="72">
        <f>[3]SopäInt!P11</f>
        <v>15</v>
      </c>
      <c r="Q11" s="72">
        <f>[3]SopäInt!Q11</f>
        <v>0</v>
      </c>
      <c r="R11" s="72">
        <f>[3]SopäInt!R11</f>
        <v>12</v>
      </c>
      <c r="S11" s="72">
        <f>[3]SopäInt!S11</f>
        <v>0</v>
      </c>
      <c r="T11" s="72">
        <f>[3]SopäInt!T11</f>
        <v>1</v>
      </c>
      <c r="U11" s="72">
        <f>[3]SopäInt!U11</f>
        <v>3</v>
      </c>
      <c r="V11" s="72">
        <f>[3]SopäInt!V11</f>
        <v>0</v>
      </c>
      <c r="W11" s="73">
        <f>[3]SopäInt!W11</f>
        <v>0</v>
      </c>
    </row>
    <row r="12" spans="1:23" ht="24.75" customHeight="1">
      <c r="A12" s="77"/>
      <c r="B12" s="155" t="s">
        <v>22</v>
      </c>
      <c r="C12" s="156"/>
      <c r="D12" s="6">
        <f>[3]SopäInt!D12</f>
        <v>1970</v>
      </c>
      <c r="E12" s="6">
        <f>[3]SopäInt!E12</f>
        <v>0</v>
      </c>
      <c r="F12" s="6">
        <f>[3]SopäInt!F12</f>
        <v>1503</v>
      </c>
      <c r="G12" s="6">
        <f>[3]SopäInt!G12</f>
        <v>0</v>
      </c>
      <c r="H12" s="7">
        <f>[3]SopäInt!H12</f>
        <v>424</v>
      </c>
      <c r="I12" s="7">
        <f>[3]SopäInt!I12</f>
        <v>0</v>
      </c>
      <c r="J12" s="6">
        <f>[3]SopäInt!J12</f>
        <v>5</v>
      </c>
      <c r="K12" s="6">
        <f>[3]SopäInt!K12</f>
        <v>38</v>
      </c>
      <c r="L12" s="6">
        <f>[3]SopäInt!L12</f>
        <v>0</v>
      </c>
      <c r="M12" s="90">
        <f>[3]SopäInt!M12</f>
        <v>0</v>
      </c>
      <c r="N12" s="85">
        <f t="shared" si="2"/>
        <v>590</v>
      </c>
      <c r="O12" s="6">
        <f>[3]SopäInt!O12</f>
        <v>0</v>
      </c>
      <c r="P12" s="6">
        <f>[3]SopäInt!P12</f>
        <v>457</v>
      </c>
      <c r="Q12" s="6">
        <f>[3]SopäInt!Q12</f>
        <v>0</v>
      </c>
      <c r="R12" s="6">
        <f>[3]SopäInt!R12</f>
        <v>106</v>
      </c>
      <c r="S12" s="6">
        <f>[3]SopäInt!S12</f>
        <v>0</v>
      </c>
      <c r="T12" s="6">
        <f>[3]SopäInt!T12</f>
        <v>1</v>
      </c>
      <c r="U12" s="6">
        <f>[3]SopäInt!U12</f>
        <v>26</v>
      </c>
      <c r="V12" s="6">
        <f>[3]SopäInt!V12</f>
        <v>0</v>
      </c>
      <c r="W12" s="7">
        <f>[3]SopäInt!W12</f>
        <v>0</v>
      </c>
    </row>
    <row r="13" spans="1:23" ht="24.75" customHeight="1">
      <c r="A13" s="74"/>
      <c r="B13" s="145" t="s">
        <v>23</v>
      </c>
      <c r="C13" s="161"/>
      <c r="D13" s="72">
        <f>[3]SopäInt!D13</f>
        <v>658</v>
      </c>
      <c r="E13" s="72">
        <f>[3]SopäInt!E13</f>
        <v>0</v>
      </c>
      <c r="F13" s="72">
        <f>[3]SopäInt!F13</f>
        <v>318</v>
      </c>
      <c r="G13" s="72">
        <f>[3]SopäInt!G13</f>
        <v>0</v>
      </c>
      <c r="H13" s="73">
        <f>[3]SopäInt!H13</f>
        <v>146</v>
      </c>
      <c r="I13" s="73">
        <f>[3]SopäInt!I13</f>
        <v>0</v>
      </c>
      <c r="J13" s="72">
        <f>[3]SopäInt!J13</f>
        <v>129</v>
      </c>
      <c r="K13" s="72">
        <f>[3]SopäInt!K13</f>
        <v>64</v>
      </c>
      <c r="L13" s="72">
        <f>[3]SopäInt!L13</f>
        <v>0</v>
      </c>
      <c r="M13" s="91">
        <f>[3]SopäInt!M13</f>
        <v>1</v>
      </c>
      <c r="N13" s="86">
        <f t="shared" si="2"/>
        <v>39</v>
      </c>
      <c r="O13" s="72">
        <f>[3]SopäInt!O13</f>
        <v>0</v>
      </c>
      <c r="P13" s="72">
        <f>[3]SopäInt!P13</f>
        <v>21</v>
      </c>
      <c r="Q13" s="72">
        <f>[3]SopäInt!Q13</f>
        <v>0</v>
      </c>
      <c r="R13" s="72">
        <f>[3]SopäInt!R13</f>
        <v>14</v>
      </c>
      <c r="S13" s="72">
        <f>[3]SopäInt!S13</f>
        <v>0</v>
      </c>
      <c r="T13" s="72">
        <f>[3]SopäInt!T13</f>
        <v>3</v>
      </c>
      <c r="U13" s="72">
        <f>[3]SopäInt!U13</f>
        <v>1</v>
      </c>
      <c r="V13" s="72">
        <f>[3]SopäInt!V13</f>
        <v>0</v>
      </c>
      <c r="W13" s="73">
        <f>[3]SopäInt!W13</f>
        <v>0</v>
      </c>
    </row>
    <row r="14" spans="1:23" ht="24.75" customHeight="1">
      <c r="A14" s="76"/>
      <c r="B14" s="155" t="s">
        <v>24</v>
      </c>
      <c r="C14" s="156"/>
      <c r="D14" s="6">
        <f>[3]SopäInt!D14</f>
        <v>835</v>
      </c>
      <c r="E14" s="6">
        <f>[3]SopäInt!E14</f>
        <v>0</v>
      </c>
      <c r="F14" s="6">
        <f>[3]SopäInt!F14</f>
        <v>429</v>
      </c>
      <c r="G14" s="6">
        <f>[3]SopäInt!G14</f>
        <v>0</v>
      </c>
      <c r="H14" s="7">
        <f>[3]SopäInt!H14</f>
        <v>250</v>
      </c>
      <c r="I14" s="7">
        <f>[3]SopäInt!I14</f>
        <v>0</v>
      </c>
      <c r="J14" s="6">
        <f>[3]SopäInt!J14</f>
        <v>71</v>
      </c>
      <c r="K14" s="6">
        <f>[3]SopäInt!K14</f>
        <v>85</v>
      </c>
      <c r="L14" s="6">
        <f>[3]SopäInt!L14</f>
        <v>0</v>
      </c>
      <c r="M14" s="90">
        <f>[3]SopäInt!M14</f>
        <v>0</v>
      </c>
      <c r="N14" s="85">
        <f t="shared" si="2"/>
        <v>121</v>
      </c>
      <c r="O14" s="6">
        <f>[3]SopäInt!O14</f>
        <v>0</v>
      </c>
      <c r="P14" s="6">
        <f>[3]SopäInt!P14</f>
        <v>85</v>
      </c>
      <c r="Q14" s="6">
        <f>[3]SopäInt!Q14</f>
        <v>0</v>
      </c>
      <c r="R14" s="6">
        <f>[3]SopäInt!R14</f>
        <v>30</v>
      </c>
      <c r="S14" s="6">
        <f>[3]SopäInt!S14</f>
        <v>0</v>
      </c>
      <c r="T14" s="6">
        <f>[3]SopäInt!T14</f>
        <v>5</v>
      </c>
      <c r="U14" s="6">
        <f>[3]SopäInt!U14</f>
        <v>1</v>
      </c>
      <c r="V14" s="6">
        <f>[3]SopäInt!V14</f>
        <v>0</v>
      </c>
      <c r="W14" s="7">
        <f>[3]SopäInt!W14</f>
        <v>0</v>
      </c>
    </row>
    <row r="15" spans="1:23" ht="24.75" customHeight="1">
      <c r="A15" s="71"/>
      <c r="B15" s="145" t="s">
        <v>25</v>
      </c>
      <c r="C15" s="146"/>
      <c r="D15" s="72">
        <f>[3]SopäInt!D15</f>
        <v>3964</v>
      </c>
      <c r="E15" s="72">
        <f>[3]SopäInt!E15</f>
        <v>0</v>
      </c>
      <c r="F15" s="72">
        <f>[3]SopäInt!F15</f>
        <v>2456</v>
      </c>
      <c r="G15" s="72">
        <f>[3]SopäInt!G15</f>
        <v>0</v>
      </c>
      <c r="H15" s="73">
        <f>[3]SopäInt!H15</f>
        <v>1444</v>
      </c>
      <c r="I15" s="73">
        <f>[3]SopäInt!I15</f>
        <v>0</v>
      </c>
      <c r="J15" s="72">
        <f>[3]SopäInt!J15</f>
        <v>36</v>
      </c>
      <c r="K15" s="72">
        <f>[3]SopäInt!K15</f>
        <v>28</v>
      </c>
      <c r="L15" s="72">
        <f>[3]SopäInt!L15</f>
        <v>0</v>
      </c>
      <c r="M15" s="91">
        <f>[3]SopäInt!M15</f>
        <v>0</v>
      </c>
      <c r="N15" s="86">
        <f t="shared" si="2"/>
        <v>411</v>
      </c>
      <c r="O15" s="72">
        <f>[3]SopäInt!O15</f>
        <v>0</v>
      </c>
      <c r="P15" s="72">
        <f>[3]SopäInt!P15</f>
        <v>271</v>
      </c>
      <c r="Q15" s="72">
        <f>[3]SopäInt!Q15</f>
        <v>0</v>
      </c>
      <c r="R15" s="72">
        <f>[3]SopäInt!R15</f>
        <v>135</v>
      </c>
      <c r="S15" s="72">
        <f>[3]SopäInt!S15</f>
        <v>0</v>
      </c>
      <c r="T15" s="72">
        <f>[3]SopäInt!T15</f>
        <v>3</v>
      </c>
      <c r="U15" s="72">
        <f>[3]SopäInt!U15</f>
        <v>2</v>
      </c>
      <c r="V15" s="72">
        <f>[3]SopäInt!V15</f>
        <v>0</v>
      </c>
      <c r="W15" s="73">
        <f>[3]SopäInt!W15</f>
        <v>0</v>
      </c>
    </row>
    <row r="16" spans="1:23" s="78" customFormat="1" ht="24.75" customHeight="1">
      <c r="A16" s="77"/>
      <c r="B16" s="155" t="s">
        <v>26</v>
      </c>
      <c r="C16" s="156"/>
      <c r="D16" s="6">
        <f>[3]SopäInt!D16</f>
        <v>0</v>
      </c>
      <c r="E16" s="6">
        <f>[3]SopäInt!E16</f>
        <v>0</v>
      </c>
      <c r="F16" s="6">
        <f>[3]SopäInt!F16</f>
        <v>0</v>
      </c>
      <c r="G16" s="6">
        <f>[3]SopäInt!G16</f>
        <v>0</v>
      </c>
      <c r="H16" s="7">
        <f>[3]SopäInt!H16</f>
        <v>0</v>
      </c>
      <c r="I16" s="7">
        <f>[3]SopäInt!I16</f>
        <v>0</v>
      </c>
      <c r="J16" s="6">
        <f>[3]SopäInt!J16</f>
        <v>0</v>
      </c>
      <c r="K16" s="6">
        <f>[3]SopäInt!K16</f>
        <v>0</v>
      </c>
      <c r="L16" s="6">
        <f>[3]SopäInt!L16</f>
        <v>0</v>
      </c>
      <c r="M16" s="90">
        <f>[3]SopäInt!M16</f>
        <v>0</v>
      </c>
      <c r="N16" s="85">
        <f t="shared" si="2"/>
        <v>0</v>
      </c>
      <c r="O16" s="6">
        <f>[3]SopäInt!O16</f>
        <v>0</v>
      </c>
      <c r="P16" s="6">
        <f>[3]SopäInt!P16</f>
        <v>0</v>
      </c>
      <c r="Q16" s="6">
        <f>[3]SopäInt!Q16</f>
        <v>0</v>
      </c>
      <c r="R16" s="6">
        <f>[3]SopäInt!R16</f>
        <v>0</v>
      </c>
      <c r="S16" s="6">
        <f>[3]SopäInt!S16</f>
        <v>0</v>
      </c>
      <c r="T16" s="6">
        <f>[3]SopäInt!T16</f>
        <v>0</v>
      </c>
      <c r="U16" s="6">
        <f>[3]SopäInt!U16</f>
        <v>0</v>
      </c>
      <c r="V16" s="6">
        <f>[3]SopäInt!V16</f>
        <v>0</v>
      </c>
      <c r="W16" s="7">
        <f>[3]SopäInt!W16</f>
        <v>0</v>
      </c>
    </row>
    <row r="17" spans="1:23" ht="24.75" customHeight="1">
      <c r="A17" s="74"/>
      <c r="B17" s="145" t="s">
        <v>27</v>
      </c>
      <c r="C17" s="146"/>
      <c r="D17" s="72">
        <f>[3]SopäInt!D17</f>
        <v>0</v>
      </c>
      <c r="E17" s="72">
        <f>[3]SopäInt!E17</f>
        <v>0</v>
      </c>
      <c r="F17" s="72">
        <f>[3]SopäInt!F17</f>
        <v>0</v>
      </c>
      <c r="G17" s="72">
        <f>[3]SopäInt!G17</f>
        <v>0</v>
      </c>
      <c r="H17" s="73">
        <f>[3]SopäInt!H17</f>
        <v>0</v>
      </c>
      <c r="I17" s="73">
        <f>[3]SopäInt!I17</f>
        <v>0</v>
      </c>
      <c r="J17" s="72">
        <f>[3]SopäInt!J17</f>
        <v>0</v>
      </c>
      <c r="K17" s="72">
        <f>[3]SopäInt!K17</f>
        <v>0</v>
      </c>
      <c r="L17" s="72">
        <f>[3]SopäInt!L17</f>
        <v>0</v>
      </c>
      <c r="M17" s="91">
        <f>[3]SopäInt!M17</f>
        <v>0</v>
      </c>
      <c r="N17" s="86">
        <f t="shared" si="2"/>
        <v>0</v>
      </c>
      <c r="O17" s="72">
        <f>[3]SopäInt!O17</f>
        <v>0</v>
      </c>
      <c r="P17" s="72">
        <f>[3]SopäInt!P17</f>
        <v>0</v>
      </c>
      <c r="Q17" s="72">
        <f>[3]SopäInt!Q17</f>
        <v>0</v>
      </c>
      <c r="R17" s="72">
        <f>[3]SopäInt!R17</f>
        <v>0</v>
      </c>
      <c r="S17" s="72">
        <f>[3]SopäInt!S17</f>
        <v>0</v>
      </c>
      <c r="T17" s="72">
        <f>[3]SopäInt!T17</f>
        <v>0</v>
      </c>
      <c r="U17" s="72">
        <f>[3]SopäInt!U17</f>
        <v>0</v>
      </c>
      <c r="V17" s="72">
        <f>[3]SopäInt!V17</f>
        <v>0</v>
      </c>
      <c r="W17" s="72">
        <f>[3]SopäInt!W17</f>
        <v>0</v>
      </c>
    </row>
    <row r="18" spans="1:23" s="78" customFormat="1" ht="24.75" customHeight="1">
      <c r="A18" s="76"/>
      <c r="B18" s="147" t="s">
        <v>28</v>
      </c>
      <c r="C18" s="148"/>
      <c r="D18" s="6">
        <f>[3]SopäInt!D18</f>
        <v>0</v>
      </c>
      <c r="E18" s="6">
        <f>[3]SopäInt!E18</f>
        <v>0</v>
      </c>
      <c r="F18" s="6">
        <f>[3]SopäInt!F18</f>
        <v>0</v>
      </c>
      <c r="G18" s="6">
        <f>[3]SopäInt!G18</f>
        <v>0</v>
      </c>
      <c r="H18" s="7">
        <f>[3]SopäInt!H18</f>
        <v>0</v>
      </c>
      <c r="I18" s="7">
        <f>[3]SopäInt!I18</f>
        <v>0</v>
      </c>
      <c r="J18" s="6">
        <f>[3]SopäInt!J18</f>
        <v>0</v>
      </c>
      <c r="K18" s="6">
        <f>[3]SopäInt!K18</f>
        <v>0</v>
      </c>
      <c r="L18" s="6">
        <f>[3]SopäInt!L18</f>
        <v>0</v>
      </c>
      <c r="M18" s="90">
        <f>[3]SopäInt!M18</f>
        <v>0</v>
      </c>
      <c r="N18" s="85">
        <f t="shared" si="2"/>
        <v>0</v>
      </c>
      <c r="O18" s="6">
        <f>[3]SopäInt!O18</f>
        <v>0</v>
      </c>
      <c r="P18" s="6">
        <f>[3]SopäInt!P18</f>
        <v>0</v>
      </c>
      <c r="Q18" s="6">
        <f>[3]SopäInt!Q18</f>
        <v>0</v>
      </c>
      <c r="R18" s="6">
        <f>[3]SopäInt!R18</f>
        <v>0</v>
      </c>
      <c r="S18" s="6">
        <f>[3]SopäInt!S18</f>
        <v>0</v>
      </c>
      <c r="T18" s="6">
        <f>[3]SopäInt!T18</f>
        <v>0</v>
      </c>
      <c r="U18" s="6">
        <f>[3]SopäInt!U18</f>
        <v>0</v>
      </c>
      <c r="V18" s="6">
        <f>[3]SopäInt!V18</f>
        <v>0</v>
      </c>
      <c r="W18" s="6">
        <f>[3]SopäInt!W18</f>
        <v>0</v>
      </c>
    </row>
    <row r="19" spans="1:23" ht="24.75" customHeight="1">
      <c r="A19" s="149" t="s">
        <v>104</v>
      </c>
      <c r="B19" s="150"/>
      <c r="C19" s="151"/>
      <c r="D19" s="102">
        <f>[3]SopäInt!D19</f>
        <v>0</v>
      </c>
      <c r="E19" s="102">
        <f>[3]SopäInt!E19</f>
        <v>0</v>
      </c>
      <c r="F19" s="103">
        <f>[3]SopäInt!F19</f>
        <v>0</v>
      </c>
      <c r="G19" s="102">
        <f>[3]SopäInt!G19</f>
        <v>0</v>
      </c>
      <c r="H19" s="102">
        <f>[3]SopäInt!H19</f>
        <v>0</v>
      </c>
      <c r="I19" s="102">
        <f>[3]SopäInt!I19</f>
        <v>0</v>
      </c>
      <c r="J19" s="102">
        <f>[3]SopäInt!J19</f>
        <v>0</v>
      </c>
      <c r="K19" s="102">
        <f>[3]SopäInt!K19</f>
        <v>0</v>
      </c>
      <c r="L19" s="102">
        <f>[3]SopäInt!L19</f>
        <v>0</v>
      </c>
      <c r="M19" s="104">
        <f>[3]SopäInt!M19</f>
        <v>0</v>
      </c>
      <c r="N19" s="105">
        <f t="shared" si="2"/>
        <v>0</v>
      </c>
      <c r="O19" s="102">
        <f>[3]SopäInt!O19</f>
        <v>0</v>
      </c>
      <c r="P19" s="102">
        <f>[3]SopäInt!P19</f>
        <v>0</v>
      </c>
      <c r="Q19" s="102">
        <f>[3]SopäInt!Q19</f>
        <v>0</v>
      </c>
      <c r="R19" s="102">
        <f>[3]SopäInt!R19</f>
        <v>0</v>
      </c>
      <c r="S19" s="102">
        <f>[3]SopäInt!S19</f>
        <v>0</v>
      </c>
      <c r="T19" s="102">
        <f>[3]SopäInt!T19</f>
        <v>0</v>
      </c>
      <c r="U19" s="102">
        <f>[3]SopäInt!U19</f>
        <v>0</v>
      </c>
      <c r="V19" s="102">
        <f>[3]SopäInt!V19</f>
        <v>0</v>
      </c>
      <c r="W19" s="102">
        <f>[3]SopäInt!W19</f>
        <v>0</v>
      </c>
    </row>
    <row r="20" spans="1:23" ht="21" customHeight="1">
      <c r="A20" s="143" t="s">
        <v>117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</row>
    <row r="21" spans="1:23" ht="14.25" customHeight="1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</row>
    <row r="22" spans="1:23" ht="14.25" customHeight="1"/>
    <row r="23" spans="1:23" ht="14.25" customHeight="1"/>
    <row r="24" spans="1:23" ht="14.25" customHeight="1"/>
    <row r="25" spans="1:23" ht="14.25" customHeight="1"/>
    <row r="26" spans="1:23" ht="14.25" customHeight="1"/>
    <row r="27" spans="1:23" ht="14.25" customHeight="1"/>
    <row r="28" spans="1:23" ht="14.25" customHeight="1"/>
    <row r="29" spans="1:23" ht="14.25" customHeight="1"/>
    <row r="30" spans="1:23" ht="14.25" customHeight="1"/>
    <row r="31" spans="1:23" ht="14.25" customHeight="1"/>
    <row r="32" spans="1:2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9" customHeight="1"/>
    <row r="49" ht="33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9" customHeight="1"/>
    <row r="76" ht="30" customHeight="1"/>
    <row r="92" spans="1:6">
      <c r="A92" s="9"/>
      <c r="B92" s="9"/>
      <c r="C92" s="9"/>
      <c r="D92" s="9"/>
      <c r="E92" s="9"/>
      <c r="F92" s="9"/>
    </row>
    <row r="93" spans="1:6">
      <c r="A93" s="9"/>
      <c r="B93" s="9"/>
      <c r="C93" s="9"/>
      <c r="D93" s="9"/>
      <c r="E93" s="9"/>
      <c r="F93" s="9"/>
    </row>
    <row r="94" spans="1:6">
      <c r="A94" s="9"/>
      <c r="B94" s="9"/>
      <c r="C94" s="9"/>
      <c r="D94" s="9"/>
      <c r="E94" s="9"/>
      <c r="F94" s="9"/>
    </row>
  </sheetData>
  <sheetProtection formatCells="0" formatColumns="0" formatRows="0"/>
  <mergeCells count="23">
    <mergeCell ref="A4:C6"/>
    <mergeCell ref="D4:M5"/>
    <mergeCell ref="N4:W4"/>
    <mergeCell ref="N5:W5"/>
    <mergeCell ref="A1:C1"/>
    <mergeCell ref="D1:M3"/>
    <mergeCell ref="N1:W3"/>
    <mergeCell ref="A2:B2"/>
    <mergeCell ref="A3:B3"/>
    <mergeCell ref="A20:M21"/>
    <mergeCell ref="B17:C17"/>
    <mergeCell ref="B18:C18"/>
    <mergeCell ref="A19:C19"/>
    <mergeCell ref="A7:C7"/>
    <mergeCell ref="A9:C9"/>
    <mergeCell ref="B10:C10"/>
    <mergeCell ref="B11:C11"/>
    <mergeCell ref="B12:C12"/>
    <mergeCell ref="A8:C8"/>
    <mergeCell ref="B13:C13"/>
    <mergeCell ref="B14:C14"/>
    <mergeCell ref="B15:C15"/>
    <mergeCell ref="B16:C16"/>
  </mergeCells>
  <printOptions horizontalCentered="1" verticalCentered="1" headings="1"/>
  <pageMargins left="0.70866141732283472" right="0.6692913385826772" top="0.78740157480314965" bottom="0.78740157480314965" header="0.51181102362204722" footer="0.51181102362204722"/>
  <pageSetup paperSize="9" scale="80" pageOrder="overThenDown" orientation="landscape" r:id="rId1"/>
  <headerFooter alignWithMargins="0">
    <oddHeader>&amp;R&amp;"Arial,Standard"Seite &amp;P</oddHeader>
    <oddFooter>&amp;C&amp;"Arial,Standard"&amp;F&amp;R&amp;"Arial,Standard"Blatt "&amp;A"</oddFooter>
  </headerFooter>
  <colBreaks count="1" manualBreakCount="1">
    <brk id="13" max="1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6"/>
  <dimension ref="A1:W94"/>
  <sheetViews>
    <sheetView zoomScale="110" zoomScaleNormal="110" zoomScaleSheetLayoutView="80" workbookViewId="0">
      <pane xSplit="3" ySplit="6" topLeftCell="D7" activePane="bottomRight" state="frozen"/>
      <selection activeCell="L2" sqref="L2"/>
      <selection pane="topRight" activeCell="L2" sqref="L2"/>
      <selection pane="bottomLeft" activeCell="L2" sqref="L2"/>
      <selection pane="bottomRight" activeCell="D1" sqref="D1:M3"/>
    </sheetView>
  </sheetViews>
  <sheetFormatPr baseColWidth="10" defaultColWidth="12" defaultRowHeight="12.75"/>
  <cols>
    <col min="1" max="1" width="2.33203125" style="1" customWidth="1"/>
    <col min="2" max="3" width="13.83203125" style="1" customWidth="1"/>
    <col min="4" max="23" width="11.33203125" style="1" customWidth="1"/>
    <col min="24" max="16384" width="12" style="1"/>
  </cols>
  <sheetData>
    <row r="1" spans="1:23" ht="30" customHeight="1">
      <c r="A1" s="180" t="s">
        <v>0</v>
      </c>
      <c r="B1" s="181"/>
      <c r="C1" s="182"/>
      <c r="D1" s="171"/>
      <c r="E1" s="183"/>
      <c r="F1" s="183"/>
      <c r="G1" s="183"/>
      <c r="H1" s="183"/>
      <c r="I1" s="183"/>
      <c r="J1" s="183"/>
      <c r="K1" s="183"/>
      <c r="L1" s="183"/>
      <c r="M1" s="184"/>
      <c r="N1" s="183"/>
      <c r="O1" s="183"/>
      <c r="P1" s="183"/>
      <c r="Q1" s="183"/>
      <c r="R1" s="183"/>
      <c r="S1" s="183"/>
      <c r="T1" s="183"/>
      <c r="U1" s="183"/>
      <c r="V1" s="183"/>
      <c r="W1" s="191"/>
    </row>
    <row r="2" spans="1:23" ht="16.5" customHeight="1">
      <c r="A2" s="195" t="s">
        <v>1</v>
      </c>
      <c r="B2" s="196"/>
      <c r="C2" s="92" t="str">
        <f>[4]SKL!C2</f>
        <v>2017/18</v>
      </c>
      <c r="D2" s="185"/>
      <c r="E2" s="186"/>
      <c r="F2" s="186"/>
      <c r="G2" s="186"/>
      <c r="H2" s="186"/>
      <c r="I2" s="186"/>
      <c r="J2" s="186"/>
      <c r="K2" s="186"/>
      <c r="L2" s="186"/>
      <c r="M2" s="187"/>
      <c r="N2" s="192"/>
      <c r="O2" s="186"/>
      <c r="P2" s="186"/>
      <c r="Q2" s="186"/>
      <c r="R2" s="186"/>
      <c r="S2" s="186"/>
      <c r="T2" s="186"/>
      <c r="U2" s="186"/>
      <c r="V2" s="186"/>
      <c r="W2" s="193"/>
    </row>
    <row r="3" spans="1:23" ht="16.5" customHeight="1">
      <c r="A3" s="197" t="s">
        <v>2</v>
      </c>
      <c r="B3" s="198"/>
      <c r="C3" s="92" t="s">
        <v>32</v>
      </c>
      <c r="D3" s="188"/>
      <c r="E3" s="189"/>
      <c r="F3" s="189"/>
      <c r="G3" s="189"/>
      <c r="H3" s="189"/>
      <c r="I3" s="189"/>
      <c r="J3" s="189"/>
      <c r="K3" s="189"/>
      <c r="L3" s="189"/>
      <c r="M3" s="190"/>
      <c r="N3" s="189"/>
      <c r="O3" s="189"/>
      <c r="P3" s="189"/>
      <c r="Q3" s="189"/>
      <c r="R3" s="189"/>
      <c r="S3" s="189"/>
      <c r="T3" s="189"/>
      <c r="U3" s="189"/>
      <c r="V3" s="189"/>
      <c r="W3" s="194"/>
    </row>
    <row r="4" spans="1:23" ht="21" customHeight="1">
      <c r="A4" s="162" t="s">
        <v>3</v>
      </c>
      <c r="B4" s="163"/>
      <c r="C4" s="164"/>
      <c r="D4" s="171" t="s">
        <v>4</v>
      </c>
      <c r="E4" s="172"/>
      <c r="F4" s="173"/>
      <c r="G4" s="173"/>
      <c r="H4" s="173"/>
      <c r="I4" s="173"/>
      <c r="J4" s="173"/>
      <c r="K4" s="173"/>
      <c r="L4" s="173"/>
      <c r="M4" s="174"/>
      <c r="N4" s="178" t="s">
        <v>5</v>
      </c>
      <c r="O4" s="178"/>
      <c r="P4" s="178"/>
      <c r="Q4" s="178"/>
      <c r="R4" s="178"/>
      <c r="S4" s="178"/>
      <c r="T4" s="178"/>
      <c r="U4" s="178"/>
      <c r="V4" s="178"/>
      <c r="W4" s="179"/>
    </row>
    <row r="5" spans="1:23" ht="20.25" customHeight="1">
      <c r="A5" s="165"/>
      <c r="B5" s="166"/>
      <c r="C5" s="167"/>
      <c r="D5" s="175"/>
      <c r="E5" s="176"/>
      <c r="F5" s="176"/>
      <c r="G5" s="176"/>
      <c r="H5" s="176"/>
      <c r="I5" s="176"/>
      <c r="J5" s="176"/>
      <c r="K5" s="176"/>
      <c r="L5" s="176"/>
      <c r="M5" s="177"/>
      <c r="N5" s="169" t="s">
        <v>6</v>
      </c>
      <c r="O5" s="176"/>
      <c r="P5" s="169"/>
      <c r="Q5" s="169"/>
      <c r="R5" s="169"/>
      <c r="S5" s="169"/>
      <c r="T5" s="169"/>
      <c r="U5" s="169"/>
      <c r="V5" s="169"/>
      <c r="W5" s="170"/>
    </row>
    <row r="6" spans="1:23" ht="60" customHeight="1">
      <c r="A6" s="168"/>
      <c r="B6" s="169"/>
      <c r="C6" s="170"/>
      <c r="D6" s="2" t="s">
        <v>7</v>
      </c>
      <c r="E6" s="3" t="s">
        <v>8</v>
      </c>
      <c r="F6" s="3" t="s">
        <v>9</v>
      </c>
      <c r="G6" s="4" t="s">
        <v>10</v>
      </c>
      <c r="H6" s="3" t="s">
        <v>11</v>
      </c>
      <c r="I6" s="4" t="s">
        <v>12</v>
      </c>
      <c r="J6" s="3" t="s">
        <v>13</v>
      </c>
      <c r="K6" s="4" t="s">
        <v>14</v>
      </c>
      <c r="L6" s="3" t="s">
        <v>15</v>
      </c>
      <c r="M6" s="87" t="s">
        <v>16</v>
      </c>
      <c r="N6" s="11" t="s">
        <v>7</v>
      </c>
      <c r="O6" s="3" t="s">
        <v>8</v>
      </c>
      <c r="P6" s="3" t="s">
        <v>9</v>
      </c>
      <c r="Q6" s="4" t="s">
        <v>10</v>
      </c>
      <c r="R6" s="3" t="s">
        <v>11</v>
      </c>
      <c r="S6" s="4" t="s">
        <v>12</v>
      </c>
      <c r="T6" s="3" t="s">
        <v>13</v>
      </c>
      <c r="U6" s="4" t="s">
        <v>14</v>
      </c>
      <c r="V6" s="3" t="s">
        <v>15</v>
      </c>
      <c r="W6" s="5" t="s">
        <v>16</v>
      </c>
    </row>
    <row r="7" spans="1:23" ht="33" customHeight="1" thickBot="1">
      <c r="A7" s="152" t="s">
        <v>17</v>
      </c>
      <c r="B7" s="153"/>
      <c r="C7" s="154"/>
      <c r="D7" s="79">
        <f>SUM(E7:M7)</f>
        <v>16689</v>
      </c>
      <c r="E7" s="34">
        <f>SUM(E8,E9,E19)</f>
        <v>0</v>
      </c>
      <c r="F7" s="34">
        <f t="shared" ref="F7:M7" si="0">SUM(F8,F9,F19)</f>
        <v>6002</v>
      </c>
      <c r="G7" s="34">
        <f t="shared" si="0"/>
        <v>3849</v>
      </c>
      <c r="H7" s="34">
        <f t="shared" si="0"/>
        <v>0</v>
      </c>
      <c r="I7" s="34">
        <f t="shared" si="0"/>
        <v>0</v>
      </c>
      <c r="J7" s="34">
        <f t="shared" si="0"/>
        <v>0</v>
      </c>
      <c r="K7" s="34">
        <f t="shared" si="0"/>
        <v>481</v>
      </c>
      <c r="L7" s="34">
        <f t="shared" si="0"/>
        <v>6334</v>
      </c>
      <c r="M7" s="88">
        <f t="shared" si="0"/>
        <v>23</v>
      </c>
      <c r="N7" s="34">
        <f>SUM(O7:W7)</f>
        <v>2056</v>
      </c>
      <c r="O7" s="34">
        <f>SUM(O8,O9,O19)</f>
        <v>0</v>
      </c>
      <c r="P7" s="34">
        <f t="shared" ref="P7:W7" si="1">SUM(P8,P9,P19)</f>
        <v>828</v>
      </c>
      <c r="Q7" s="34">
        <f t="shared" si="1"/>
        <v>567</v>
      </c>
      <c r="R7" s="34">
        <f t="shared" si="1"/>
        <v>0</v>
      </c>
      <c r="S7" s="34">
        <f t="shared" si="1"/>
        <v>0</v>
      </c>
      <c r="T7" s="34">
        <f t="shared" si="1"/>
        <v>0</v>
      </c>
      <c r="U7" s="34">
        <f t="shared" si="1"/>
        <v>14</v>
      </c>
      <c r="V7" s="34">
        <f t="shared" si="1"/>
        <v>646</v>
      </c>
      <c r="W7" s="34">
        <f t="shared" si="1"/>
        <v>1</v>
      </c>
    </row>
    <row r="8" spans="1:23" ht="24.75" customHeight="1" thickTop="1">
      <c r="A8" s="158" t="s">
        <v>18</v>
      </c>
      <c r="B8" s="159"/>
      <c r="C8" s="160"/>
      <c r="D8" s="80">
        <f>SUM(E8:M8)</f>
        <v>5119</v>
      </c>
      <c r="E8" s="81">
        <f>[4]SopäInt!E8</f>
        <v>0</v>
      </c>
      <c r="F8" s="81">
        <f>[4]SopäInt!F8</f>
        <v>1271</v>
      </c>
      <c r="G8" s="81">
        <f>[4]SopäInt!G8</f>
        <v>1425</v>
      </c>
      <c r="H8" s="82">
        <f>[4]SopäInt!H8</f>
        <v>0</v>
      </c>
      <c r="I8" s="82">
        <f>[4]SopäInt!I8</f>
        <v>0</v>
      </c>
      <c r="J8" s="81">
        <f>[4]SopäInt!J8</f>
        <v>0</v>
      </c>
      <c r="K8" s="81">
        <f>[4]SopäInt!K8</f>
        <v>3</v>
      </c>
      <c r="L8" s="81">
        <f>[4]SopäInt!L8</f>
        <v>2414</v>
      </c>
      <c r="M8" s="89">
        <f>[4]SopäInt!M8</f>
        <v>6</v>
      </c>
      <c r="N8" s="84">
        <f t="shared" ref="N8:N19" si="2">SUM(O8:W8)</f>
        <v>887</v>
      </c>
      <c r="O8" s="81" t="str">
        <f>[4]SopäInt!O8</f>
        <v xml:space="preserve">                 -  </v>
      </c>
      <c r="P8" s="81">
        <f>[4]SopäInt!P8</f>
        <v>225</v>
      </c>
      <c r="Q8" s="81">
        <f>[4]SopäInt!Q8</f>
        <v>301</v>
      </c>
      <c r="R8" s="81" t="str">
        <f>[4]SopäInt!R8</f>
        <v xml:space="preserve">                 -  </v>
      </c>
      <c r="S8" s="81" t="str">
        <f>[4]SopäInt!S8</f>
        <v xml:space="preserve">                 -  </v>
      </c>
      <c r="T8" s="81" t="str">
        <f>[4]SopäInt!T8</f>
        <v xml:space="preserve">                 -  </v>
      </c>
      <c r="U8" s="81" t="str">
        <f>[4]SopäInt!U8</f>
        <v xml:space="preserve">                 -  </v>
      </c>
      <c r="V8" s="81">
        <f>[4]SopäInt!V8</f>
        <v>361</v>
      </c>
      <c r="W8" s="81" t="str">
        <f>[4]SopäInt!W8</f>
        <v xml:space="preserve">                 -  </v>
      </c>
    </row>
    <row r="9" spans="1:23" ht="24.75" customHeight="1">
      <c r="A9" s="149" t="s">
        <v>19</v>
      </c>
      <c r="B9" s="150"/>
      <c r="C9" s="151"/>
      <c r="D9" s="83">
        <f>SUM(E9:M9)</f>
        <v>11438</v>
      </c>
      <c r="E9" s="44">
        <f>SUM(E10:E18)</f>
        <v>0</v>
      </c>
      <c r="F9" s="44">
        <f t="shared" ref="F9:M9" si="3">SUM(F10:F18)</f>
        <v>4686</v>
      </c>
      <c r="G9" s="44">
        <f t="shared" si="3"/>
        <v>2397</v>
      </c>
      <c r="H9" s="44">
        <f t="shared" si="3"/>
        <v>0</v>
      </c>
      <c r="I9" s="44">
        <f t="shared" si="3"/>
        <v>0</v>
      </c>
      <c r="J9" s="44">
        <f t="shared" si="3"/>
        <v>0</v>
      </c>
      <c r="K9" s="44">
        <f t="shared" si="3"/>
        <v>463</v>
      </c>
      <c r="L9" s="44">
        <f t="shared" si="3"/>
        <v>3876</v>
      </c>
      <c r="M9" s="44">
        <f t="shared" si="3"/>
        <v>16</v>
      </c>
      <c r="N9" s="44">
        <f t="shared" si="2"/>
        <v>1165</v>
      </c>
      <c r="O9" s="44">
        <f>SUM(O10:O18)</f>
        <v>0</v>
      </c>
      <c r="P9" s="44">
        <f t="shared" ref="P9:W9" si="4">SUM(P10:P18)</f>
        <v>601</v>
      </c>
      <c r="Q9" s="44">
        <f t="shared" si="4"/>
        <v>264</v>
      </c>
      <c r="R9" s="44">
        <f t="shared" si="4"/>
        <v>0</v>
      </c>
      <c r="S9" s="44">
        <f t="shared" si="4"/>
        <v>0</v>
      </c>
      <c r="T9" s="44">
        <f t="shared" si="4"/>
        <v>0</v>
      </c>
      <c r="U9" s="44">
        <f t="shared" si="4"/>
        <v>14</v>
      </c>
      <c r="V9" s="44">
        <f t="shared" si="4"/>
        <v>285</v>
      </c>
      <c r="W9" s="44">
        <f t="shared" si="4"/>
        <v>1</v>
      </c>
    </row>
    <row r="10" spans="1:23" ht="24.75" customHeight="1">
      <c r="A10" s="76"/>
      <c r="B10" s="155" t="s">
        <v>20</v>
      </c>
      <c r="C10" s="156"/>
      <c r="D10" s="75">
        <f t="shared" ref="D10:D19" si="5">SUM(E10:M10)</f>
        <v>220</v>
      </c>
      <c r="E10" s="6">
        <f>[4]SopäInt!E10</f>
        <v>0</v>
      </c>
      <c r="F10" s="6">
        <f>[4]SopäInt!F10</f>
        <v>70</v>
      </c>
      <c r="G10" s="6">
        <f>[4]SopäInt!G10</f>
        <v>36</v>
      </c>
      <c r="H10" s="7">
        <f>[4]SopäInt!H10</f>
        <v>0</v>
      </c>
      <c r="I10" s="7">
        <f>[4]SopäInt!I10</f>
        <v>0</v>
      </c>
      <c r="J10" s="6">
        <f>[4]SopäInt!J10</f>
        <v>0</v>
      </c>
      <c r="K10" s="6">
        <f>[4]SopäInt!K10</f>
        <v>43</v>
      </c>
      <c r="L10" s="6">
        <f>[4]SopäInt!L10</f>
        <v>70</v>
      </c>
      <c r="M10" s="90">
        <f>[4]SopäInt!M10</f>
        <v>1</v>
      </c>
      <c r="N10" s="85">
        <f t="shared" si="2"/>
        <v>17</v>
      </c>
      <c r="O10" s="6">
        <f>[4]SopäInt!O10</f>
        <v>0</v>
      </c>
      <c r="P10" s="6">
        <f>[4]SopäInt!P10</f>
        <v>7</v>
      </c>
      <c r="Q10" s="6">
        <f>[4]SopäInt!Q10</f>
        <v>2</v>
      </c>
      <c r="R10" s="6">
        <f>[4]SopäInt!R10</f>
        <v>0</v>
      </c>
      <c r="S10" s="6">
        <f>[4]SopäInt!S10</f>
        <v>0</v>
      </c>
      <c r="T10" s="6">
        <f>[4]SopäInt!T10</f>
        <v>0</v>
      </c>
      <c r="U10" s="6">
        <f>[4]SopäInt!U10</f>
        <v>3</v>
      </c>
      <c r="V10" s="6">
        <f>[4]SopäInt!V10</f>
        <v>5</v>
      </c>
      <c r="W10" s="111">
        <f>[4]SopäInt!W10</f>
        <v>0</v>
      </c>
    </row>
    <row r="11" spans="1:23" ht="24.75" customHeight="1">
      <c r="A11" s="71"/>
      <c r="B11" s="157" t="s">
        <v>21</v>
      </c>
      <c r="C11" s="146"/>
      <c r="D11" s="70">
        <f t="shared" si="5"/>
        <v>502</v>
      </c>
      <c r="E11" s="72">
        <f>[4]SopäInt!E11</f>
        <v>0</v>
      </c>
      <c r="F11" s="72">
        <f>[4]SopäInt!F11</f>
        <v>174</v>
      </c>
      <c r="G11" s="72">
        <f>[4]SopäInt!G11</f>
        <v>100</v>
      </c>
      <c r="H11" s="73">
        <f>[4]SopäInt!H11</f>
        <v>0</v>
      </c>
      <c r="I11" s="73">
        <f>[4]SopäInt!I11</f>
        <v>0</v>
      </c>
      <c r="J11" s="72">
        <f>[4]SopäInt!J11</f>
        <v>0</v>
      </c>
      <c r="K11" s="72">
        <f>[4]SopäInt!K11</f>
        <v>62</v>
      </c>
      <c r="L11" s="72">
        <f>[4]SopäInt!L11</f>
        <v>164</v>
      </c>
      <c r="M11" s="91">
        <f>[4]SopäInt!M11</f>
        <v>2</v>
      </c>
      <c r="N11" s="86">
        <f t="shared" si="2"/>
        <v>45</v>
      </c>
      <c r="O11" s="72">
        <f>[4]SopäInt!O11</f>
        <v>0</v>
      </c>
      <c r="P11" s="72">
        <f>[4]SopäInt!P11</f>
        <v>15</v>
      </c>
      <c r="Q11" s="72">
        <f>[4]SopäInt!Q11</f>
        <v>14</v>
      </c>
      <c r="R11" s="72">
        <f>[4]SopäInt!R11</f>
        <v>0</v>
      </c>
      <c r="S11" s="72">
        <f>[4]SopäInt!S11</f>
        <v>0</v>
      </c>
      <c r="T11" s="72">
        <f>[4]SopäInt!T11</f>
        <v>0</v>
      </c>
      <c r="U11" s="72">
        <f>[4]SopäInt!U11</f>
        <v>3</v>
      </c>
      <c r="V11" s="72">
        <f>[4]SopäInt!V11</f>
        <v>12</v>
      </c>
      <c r="W11" s="73">
        <f>[4]SopäInt!W11</f>
        <v>1</v>
      </c>
    </row>
    <row r="12" spans="1:23" ht="24.75" customHeight="1">
      <c r="A12" s="77"/>
      <c r="B12" s="155" t="s">
        <v>22</v>
      </c>
      <c r="C12" s="156"/>
      <c r="D12" s="75">
        <f t="shared" si="5"/>
        <v>3027</v>
      </c>
      <c r="E12" s="6">
        <f>[4]SopäInt!E12</f>
        <v>0</v>
      </c>
      <c r="F12" s="6">
        <f>[4]SopäInt!F12</f>
        <v>1859</v>
      </c>
      <c r="G12" s="6">
        <f>[4]SopäInt!G12</f>
        <v>453</v>
      </c>
      <c r="H12" s="7">
        <f>[4]SopäInt!H12</f>
        <v>0</v>
      </c>
      <c r="I12" s="7">
        <f>[4]SopäInt!I12</f>
        <v>0</v>
      </c>
      <c r="J12" s="6">
        <f>[4]SopäInt!J12</f>
        <v>0</v>
      </c>
      <c r="K12" s="6">
        <f>[4]SopäInt!K12</f>
        <v>40</v>
      </c>
      <c r="L12" s="6">
        <f>[4]SopäInt!L12</f>
        <v>674</v>
      </c>
      <c r="M12" s="90">
        <f>[4]SopäInt!M12</f>
        <v>1</v>
      </c>
      <c r="N12" s="85">
        <f t="shared" si="2"/>
        <v>405</v>
      </c>
      <c r="O12" s="6">
        <f>[4]SopäInt!O12</f>
        <v>0</v>
      </c>
      <c r="P12" s="6">
        <f>[4]SopäInt!P12</f>
        <v>266</v>
      </c>
      <c r="Q12" s="6">
        <f>[4]SopäInt!Q12</f>
        <v>68</v>
      </c>
      <c r="R12" s="6">
        <f>[4]SopäInt!R12</f>
        <v>0</v>
      </c>
      <c r="S12" s="6">
        <f>[4]SopäInt!S12</f>
        <v>0</v>
      </c>
      <c r="T12" s="6">
        <f>[4]SopäInt!T12</f>
        <v>0</v>
      </c>
      <c r="U12" s="6">
        <f>[4]SopäInt!U12</f>
        <v>4</v>
      </c>
      <c r="V12" s="6">
        <f>[4]SopäInt!V12</f>
        <v>67</v>
      </c>
      <c r="W12" s="7">
        <f>[4]SopäInt!W12</f>
        <v>0</v>
      </c>
    </row>
    <row r="13" spans="1:23" ht="24.75" customHeight="1">
      <c r="A13" s="74"/>
      <c r="B13" s="145" t="s">
        <v>23</v>
      </c>
      <c r="C13" s="161"/>
      <c r="D13" s="70">
        <f t="shared" si="5"/>
        <v>1712</v>
      </c>
      <c r="E13" s="72">
        <f>[4]SopäInt!E13</f>
        <v>0</v>
      </c>
      <c r="F13" s="72">
        <f>[4]SopäInt!F13</f>
        <v>740</v>
      </c>
      <c r="G13" s="72">
        <f>[4]SopäInt!G13</f>
        <v>326</v>
      </c>
      <c r="H13" s="73">
        <f>[4]SopäInt!H13</f>
        <v>0</v>
      </c>
      <c r="I13" s="73">
        <f>[4]SopäInt!I13</f>
        <v>0</v>
      </c>
      <c r="J13" s="72">
        <f>[4]SopäInt!J13</f>
        <v>0</v>
      </c>
      <c r="K13" s="72">
        <f>[4]SopäInt!K13</f>
        <v>136</v>
      </c>
      <c r="L13" s="72">
        <f>[4]SopäInt!L13</f>
        <v>509</v>
      </c>
      <c r="M13" s="91">
        <f>[4]SopäInt!M13</f>
        <v>1</v>
      </c>
      <c r="N13" s="86">
        <f t="shared" si="2"/>
        <v>122</v>
      </c>
      <c r="O13" s="72">
        <f>[4]SopäInt!O13</f>
        <v>0</v>
      </c>
      <c r="P13" s="72">
        <f>[4]SopäInt!P13</f>
        <v>61</v>
      </c>
      <c r="Q13" s="72">
        <f>[4]SopäInt!Q13</f>
        <v>31</v>
      </c>
      <c r="R13" s="72">
        <f>[4]SopäInt!R13</f>
        <v>0</v>
      </c>
      <c r="S13" s="72">
        <f>[4]SopäInt!S13</f>
        <v>0</v>
      </c>
      <c r="T13" s="72">
        <f>[4]SopäInt!T13</f>
        <v>0</v>
      </c>
      <c r="U13" s="72">
        <f>[4]SopäInt!U13</f>
        <v>2</v>
      </c>
      <c r="V13" s="72">
        <f>[4]SopäInt!V13</f>
        <v>28</v>
      </c>
      <c r="W13" s="73">
        <f>[4]SopäInt!W13</f>
        <v>0</v>
      </c>
    </row>
    <row r="14" spans="1:23" ht="24.75" customHeight="1">
      <c r="A14" s="76"/>
      <c r="B14" s="155" t="s">
        <v>24</v>
      </c>
      <c r="C14" s="156"/>
      <c r="D14" s="75">
        <f t="shared" si="5"/>
        <v>1318</v>
      </c>
      <c r="E14" s="6">
        <f>[4]SopäInt!E14</f>
        <v>0</v>
      </c>
      <c r="F14" s="6">
        <f>[4]SopäInt!F14</f>
        <v>733</v>
      </c>
      <c r="G14" s="6">
        <f>[4]SopäInt!G14</f>
        <v>279</v>
      </c>
      <c r="H14" s="7">
        <f>[4]SopäInt!H14</f>
        <v>0</v>
      </c>
      <c r="I14" s="7">
        <f>[4]SopäInt!I14</f>
        <v>0</v>
      </c>
      <c r="J14" s="6">
        <f>[4]SopäInt!J14</f>
        <v>0</v>
      </c>
      <c r="K14" s="6">
        <f>[4]SopäInt!K14</f>
        <v>0</v>
      </c>
      <c r="L14" s="6">
        <f>[4]SopäInt!L14</f>
        <v>305</v>
      </c>
      <c r="M14" s="90">
        <f>[4]SopäInt!M14</f>
        <v>1</v>
      </c>
      <c r="N14" s="85">
        <f t="shared" si="2"/>
        <v>288</v>
      </c>
      <c r="O14" s="6">
        <f>[4]SopäInt!O14</f>
        <v>0</v>
      </c>
      <c r="P14" s="6">
        <f>[4]SopäInt!P14</f>
        <v>167</v>
      </c>
      <c r="Q14" s="6">
        <f>[4]SopäInt!Q14</f>
        <v>67</v>
      </c>
      <c r="R14" s="6">
        <f>[4]SopäInt!R14</f>
        <v>0</v>
      </c>
      <c r="S14" s="6">
        <f>[4]SopäInt!S14</f>
        <v>0</v>
      </c>
      <c r="T14" s="6">
        <f>[4]SopäInt!T14</f>
        <v>0</v>
      </c>
      <c r="U14" s="6">
        <f>[4]SopäInt!U14</f>
        <v>0</v>
      </c>
      <c r="V14" s="6">
        <f>[4]SopäInt!V14</f>
        <v>54</v>
      </c>
      <c r="W14" s="7">
        <f>[4]SopäInt!W14</f>
        <v>0</v>
      </c>
    </row>
    <row r="15" spans="1:23" ht="24.75" customHeight="1">
      <c r="A15" s="71"/>
      <c r="B15" s="145" t="s">
        <v>25</v>
      </c>
      <c r="C15" s="146"/>
      <c r="D15" s="70">
        <f t="shared" si="5"/>
        <v>3971</v>
      </c>
      <c r="E15" s="72">
        <f>[4]SopäInt!E15</f>
        <v>0</v>
      </c>
      <c r="F15" s="72">
        <f>[4]SopäInt!F15</f>
        <v>911</v>
      </c>
      <c r="G15" s="72">
        <f>[4]SopäInt!G15</f>
        <v>1078</v>
      </c>
      <c r="H15" s="73">
        <f>[4]SopäInt!H15</f>
        <v>0</v>
      </c>
      <c r="I15" s="73">
        <f>[4]SopäInt!I15</f>
        <v>0</v>
      </c>
      <c r="J15" s="72">
        <f>[4]SopäInt!J15</f>
        <v>0</v>
      </c>
      <c r="K15" s="72">
        <f>[4]SopäInt!K15</f>
        <v>93</v>
      </c>
      <c r="L15" s="72">
        <f>[4]SopäInt!L15</f>
        <v>1881</v>
      </c>
      <c r="M15" s="91">
        <f>[4]SopäInt!M15</f>
        <v>8</v>
      </c>
      <c r="N15" s="86">
        <f t="shared" si="2"/>
        <v>252</v>
      </c>
      <c r="O15" s="72">
        <f>[4]SopäInt!O15</f>
        <v>0</v>
      </c>
      <c r="P15" s="72">
        <f>[4]SopäInt!P15</f>
        <v>70</v>
      </c>
      <c r="Q15" s="72">
        <f>[4]SopäInt!Q15</f>
        <v>77</v>
      </c>
      <c r="R15" s="72">
        <f>[4]SopäInt!R15</f>
        <v>0</v>
      </c>
      <c r="S15" s="72">
        <f>[4]SopäInt!S15</f>
        <v>0</v>
      </c>
      <c r="T15" s="72">
        <f>[4]SopäInt!T15</f>
        <v>0</v>
      </c>
      <c r="U15" s="72">
        <f>[4]SopäInt!U15</f>
        <v>2</v>
      </c>
      <c r="V15" s="72">
        <f>[4]SopäInt!V15</f>
        <v>103</v>
      </c>
      <c r="W15" s="73">
        <f>[4]SopäInt!W15</f>
        <v>0</v>
      </c>
    </row>
    <row r="16" spans="1:23" s="78" customFormat="1" ht="24.75" customHeight="1">
      <c r="A16" s="77"/>
      <c r="B16" s="155" t="s">
        <v>26</v>
      </c>
      <c r="C16" s="156"/>
      <c r="D16" s="75">
        <f t="shared" si="5"/>
        <v>688</v>
      </c>
      <c r="E16" s="6">
        <f>[4]SopäInt!E16</f>
        <v>0</v>
      </c>
      <c r="F16" s="6">
        <f>[4]SopäInt!F16</f>
        <v>199</v>
      </c>
      <c r="G16" s="6">
        <f>[4]SopäInt!G16</f>
        <v>125</v>
      </c>
      <c r="H16" s="7">
        <f>[4]SopäInt!H16</f>
        <v>0</v>
      </c>
      <c r="I16" s="7">
        <f>[4]SopäInt!I16</f>
        <v>0</v>
      </c>
      <c r="J16" s="6">
        <f>[4]SopäInt!J16</f>
        <v>0</v>
      </c>
      <c r="K16" s="6">
        <f>[4]SopäInt!K16</f>
        <v>89</v>
      </c>
      <c r="L16" s="6">
        <f>[4]SopäInt!L16</f>
        <v>273</v>
      </c>
      <c r="M16" s="90">
        <f>[4]SopäInt!M16</f>
        <v>2</v>
      </c>
      <c r="N16" s="85">
        <f t="shared" si="2"/>
        <v>36</v>
      </c>
      <c r="O16" s="6">
        <f>[4]SopäInt!O16</f>
        <v>0</v>
      </c>
      <c r="P16" s="6">
        <f>[4]SopäInt!P16</f>
        <v>15</v>
      </c>
      <c r="Q16" s="6">
        <f>[4]SopäInt!Q16</f>
        <v>5</v>
      </c>
      <c r="R16" s="6">
        <f>[4]SopäInt!R16</f>
        <v>0</v>
      </c>
      <c r="S16" s="6">
        <f>[4]SopäInt!S16</f>
        <v>0</v>
      </c>
      <c r="T16" s="6">
        <f>[4]SopäInt!T16</f>
        <v>0</v>
      </c>
      <c r="U16" s="6">
        <f>[4]SopäInt!U16</f>
        <v>0</v>
      </c>
      <c r="V16" s="6">
        <f>[4]SopäInt!V16</f>
        <v>16</v>
      </c>
      <c r="W16" s="7">
        <f>[4]SopäInt!W16</f>
        <v>0</v>
      </c>
    </row>
    <row r="17" spans="1:23" ht="24.75" customHeight="1">
      <c r="A17" s="74"/>
      <c r="B17" s="145" t="s">
        <v>27</v>
      </c>
      <c r="C17" s="146"/>
      <c r="D17" s="70">
        <f t="shared" si="5"/>
        <v>0</v>
      </c>
      <c r="E17" s="72">
        <f>[4]SopäInt!E17</f>
        <v>0</v>
      </c>
      <c r="F17" s="72">
        <f>[4]SopäInt!F17</f>
        <v>0</v>
      </c>
      <c r="G17" s="72">
        <f>[4]SopäInt!G17</f>
        <v>0</v>
      </c>
      <c r="H17" s="73">
        <f>[4]SopäInt!H17</f>
        <v>0</v>
      </c>
      <c r="I17" s="73">
        <f>[4]SopäInt!I17</f>
        <v>0</v>
      </c>
      <c r="J17" s="72">
        <f>[4]SopäInt!J17</f>
        <v>0</v>
      </c>
      <c r="K17" s="72">
        <f>[4]SopäInt!K17</f>
        <v>0</v>
      </c>
      <c r="L17" s="72">
        <f>[4]SopäInt!L17</f>
        <v>0</v>
      </c>
      <c r="M17" s="91">
        <f>[4]SopäInt!M17</f>
        <v>0</v>
      </c>
      <c r="N17" s="86">
        <f t="shared" si="2"/>
        <v>0</v>
      </c>
      <c r="O17" s="72">
        <f>[4]SopäInt!O17</f>
        <v>0</v>
      </c>
      <c r="P17" s="72" t="str">
        <f>[4]SopäInt!P17</f>
        <v xml:space="preserve">                 -  </v>
      </c>
      <c r="Q17" s="72">
        <f>[4]SopäInt!Q17</f>
        <v>0</v>
      </c>
      <c r="R17" s="72">
        <f>[4]SopäInt!R17</f>
        <v>0</v>
      </c>
      <c r="S17" s="72">
        <f>[4]SopäInt!S17</f>
        <v>0</v>
      </c>
      <c r="T17" s="72">
        <f>[4]SopäInt!T17</f>
        <v>0</v>
      </c>
      <c r="U17" s="72">
        <f>[4]SopäInt!U17</f>
        <v>0</v>
      </c>
      <c r="V17" s="72">
        <f>[4]SopäInt!V17</f>
        <v>0</v>
      </c>
      <c r="W17" s="72">
        <f>[4]SopäInt!W17</f>
        <v>0</v>
      </c>
    </row>
    <row r="18" spans="1:23" s="78" customFormat="1" ht="24.75" customHeight="1">
      <c r="A18" s="76"/>
      <c r="B18" s="147" t="s">
        <v>28</v>
      </c>
      <c r="C18" s="148"/>
      <c r="D18" s="75">
        <f t="shared" si="5"/>
        <v>0</v>
      </c>
      <c r="E18" s="6">
        <f>[4]SopäInt!E18</f>
        <v>0</v>
      </c>
      <c r="F18" s="6">
        <f>[4]SopäInt!F18</f>
        <v>0</v>
      </c>
      <c r="G18" s="6">
        <f>[4]SopäInt!G18</f>
        <v>0</v>
      </c>
      <c r="H18" s="7">
        <f>[4]SopäInt!H18</f>
        <v>0</v>
      </c>
      <c r="I18" s="7">
        <f>[4]SopäInt!I18</f>
        <v>0</v>
      </c>
      <c r="J18" s="6">
        <f>[4]SopäInt!J18</f>
        <v>0</v>
      </c>
      <c r="K18" s="6">
        <f>[4]SopäInt!K18</f>
        <v>0</v>
      </c>
      <c r="L18" s="6">
        <f>[4]SopäInt!L18</f>
        <v>0</v>
      </c>
      <c r="M18" s="90">
        <f>[4]SopäInt!M18</f>
        <v>0</v>
      </c>
      <c r="N18" s="85">
        <f t="shared" si="2"/>
        <v>0</v>
      </c>
      <c r="O18" s="6">
        <f>[4]SopäInt!O18</f>
        <v>0</v>
      </c>
      <c r="P18" s="6" t="str">
        <f>[4]SopäInt!P18</f>
        <v xml:space="preserve">                 -  </v>
      </c>
      <c r="Q18" s="6">
        <f>[4]SopäInt!Q18</f>
        <v>0</v>
      </c>
      <c r="R18" s="6">
        <f>[4]SopäInt!R18</f>
        <v>0</v>
      </c>
      <c r="S18" s="6">
        <f>[4]SopäInt!S18</f>
        <v>0</v>
      </c>
      <c r="T18" s="6">
        <f>[4]SopäInt!T18</f>
        <v>0</v>
      </c>
      <c r="U18" s="6">
        <f>[4]SopäInt!U18</f>
        <v>0</v>
      </c>
      <c r="V18" s="6">
        <f>[4]SopäInt!V18</f>
        <v>0</v>
      </c>
      <c r="W18" s="6">
        <f>[4]SopäInt!W18</f>
        <v>0</v>
      </c>
    </row>
    <row r="19" spans="1:23" ht="24.75" customHeight="1">
      <c r="A19" s="149" t="s">
        <v>104</v>
      </c>
      <c r="B19" s="150"/>
      <c r="C19" s="151"/>
      <c r="D19" s="101">
        <f t="shared" si="5"/>
        <v>132</v>
      </c>
      <c r="E19" s="102">
        <f>[4]SopäInt!E19</f>
        <v>0</v>
      </c>
      <c r="F19" s="103">
        <f>[4]SopäInt!F19</f>
        <v>45</v>
      </c>
      <c r="G19" s="102">
        <f>[4]SopäInt!G19</f>
        <v>27</v>
      </c>
      <c r="H19" s="102">
        <f>[4]SopäInt!H19</f>
        <v>0</v>
      </c>
      <c r="I19" s="102">
        <f>[4]SopäInt!I19</f>
        <v>0</v>
      </c>
      <c r="J19" s="102">
        <f>[4]SopäInt!J19</f>
        <v>0</v>
      </c>
      <c r="K19" s="102">
        <f>[4]SopäInt!K19</f>
        <v>15</v>
      </c>
      <c r="L19" s="102">
        <f>[4]SopäInt!L19</f>
        <v>44</v>
      </c>
      <c r="M19" s="104">
        <f>[4]SopäInt!M19</f>
        <v>1</v>
      </c>
      <c r="N19" s="105">
        <f t="shared" si="2"/>
        <v>4</v>
      </c>
      <c r="O19" s="102">
        <f>[4]SopäInt!O19</f>
        <v>0</v>
      </c>
      <c r="P19" s="102">
        <f>[4]SopäInt!P19</f>
        <v>2</v>
      </c>
      <c r="Q19" s="102">
        <f>[4]SopäInt!Q19</f>
        <v>2</v>
      </c>
      <c r="R19" s="102">
        <f>[4]SopäInt!R19</f>
        <v>0</v>
      </c>
      <c r="S19" s="102">
        <f>[4]SopäInt!S19</f>
        <v>0</v>
      </c>
      <c r="T19" s="102">
        <f>[4]SopäInt!T19</f>
        <v>0</v>
      </c>
      <c r="U19" s="102">
        <f>[4]SopäInt!U19</f>
        <v>0</v>
      </c>
      <c r="V19" s="102">
        <f>[4]SopäInt!V19</f>
        <v>0</v>
      </c>
      <c r="W19" s="102">
        <f>[4]SopäInt!W19</f>
        <v>0</v>
      </c>
    </row>
    <row r="20" spans="1:23" ht="35.25" customHeight="1">
      <c r="A20" s="8"/>
      <c r="B20" s="8"/>
      <c r="C20" s="8"/>
      <c r="D20" s="8"/>
      <c r="E20" s="8"/>
      <c r="F20" s="8"/>
    </row>
    <row r="21" spans="1:23" ht="14.25" customHeight="1">
      <c r="A21" s="8"/>
      <c r="B21" s="8"/>
      <c r="C21" s="8"/>
      <c r="D21" s="8"/>
      <c r="E21" s="8"/>
      <c r="F21" s="8"/>
    </row>
    <row r="22" spans="1:23" ht="14.25" customHeight="1"/>
    <row r="23" spans="1:23" ht="14.25" customHeight="1"/>
    <row r="24" spans="1:23" ht="14.25" customHeight="1"/>
    <row r="25" spans="1:23" ht="14.25" customHeight="1"/>
    <row r="26" spans="1:23" ht="14.25" customHeight="1"/>
    <row r="27" spans="1:23" ht="14.25" customHeight="1"/>
    <row r="28" spans="1:23" ht="14.25" customHeight="1"/>
    <row r="29" spans="1:23" ht="14.25" customHeight="1"/>
    <row r="30" spans="1:23" ht="14.25" customHeight="1"/>
    <row r="31" spans="1:23" ht="14.25" customHeight="1"/>
    <row r="32" spans="1:2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9" customHeight="1"/>
    <row r="49" ht="33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9" customHeight="1"/>
    <row r="76" ht="30" customHeight="1"/>
    <row r="92" spans="1:6">
      <c r="A92" s="9"/>
      <c r="B92" s="9"/>
      <c r="C92" s="9"/>
      <c r="D92" s="9"/>
      <c r="E92" s="9"/>
      <c r="F92" s="9"/>
    </row>
    <row r="93" spans="1:6">
      <c r="A93" s="9"/>
      <c r="B93" s="9"/>
      <c r="C93" s="9"/>
      <c r="D93" s="9"/>
      <c r="E93" s="9"/>
      <c r="F93" s="9"/>
    </row>
    <row r="94" spans="1:6">
      <c r="A94" s="9"/>
      <c r="B94" s="9"/>
      <c r="C94" s="9"/>
      <c r="D94" s="9"/>
      <c r="E94" s="9"/>
      <c r="F94" s="9"/>
    </row>
  </sheetData>
  <sheetProtection formatCells="0" formatColumns="0" formatRows="0"/>
  <mergeCells count="22">
    <mergeCell ref="A4:C6"/>
    <mergeCell ref="D4:M5"/>
    <mergeCell ref="N4:W4"/>
    <mergeCell ref="N5:W5"/>
    <mergeCell ref="A1:C1"/>
    <mergeCell ref="D1:M3"/>
    <mergeCell ref="N1:W3"/>
    <mergeCell ref="A2:B2"/>
    <mergeCell ref="A3:B3"/>
    <mergeCell ref="B17:C17"/>
    <mergeCell ref="B18:C18"/>
    <mergeCell ref="A19:C19"/>
    <mergeCell ref="A7:C7"/>
    <mergeCell ref="A9:C9"/>
    <mergeCell ref="B10:C10"/>
    <mergeCell ref="B11:C11"/>
    <mergeCell ref="B12:C12"/>
    <mergeCell ref="A8:C8"/>
    <mergeCell ref="B13:C13"/>
    <mergeCell ref="B14:C14"/>
    <mergeCell ref="B15:C15"/>
    <mergeCell ref="B16:C16"/>
  </mergeCells>
  <printOptions horizontalCentered="1" verticalCentered="1" headings="1"/>
  <pageMargins left="0.70866141732283472" right="0.6692913385826772" top="0.78740157480314965" bottom="0.78740157480314965" header="0.51181102362204722" footer="0.51181102362204722"/>
  <pageSetup paperSize="9" scale="80" pageOrder="overThenDown" orientation="landscape" r:id="rId1"/>
  <headerFooter alignWithMargins="0">
    <oddHeader>&amp;R&amp;"Arial,Standard"Seite &amp;P</oddHeader>
    <oddFooter>&amp;C&amp;"Arial,Standard"&amp;F&amp;R&amp;"Arial,Standard"Blatt "&amp;A"</oddFooter>
  </headerFooter>
  <colBreaks count="1" manualBreakCount="1">
    <brk id="13" max="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7"/>
  <dimension ref="A1:W94"/>
  <sheetViews>
    <sheetView zoomScale="110" zoomScaleNormal="110" zoomScaleSheetLayoutView="80" workbookViewId="0">
      <pane xSplit="3" ySplit="6" topLeftCell="D7" activePane="bottomRight" state="frozen"/>
      <selection activeCell="L2" sqref="L2"/>
      <selection pane="topRight" activeCell="L2" sqref="L2"/>
      <selection pane="bottomLeft" activeCell="L2" sqref="L2"/>
      <selection pane="bottomRight" activeCell="L2" sqref="L2"/>
    </sheetView>
  </sheetViews>
  <sheetFormatPr baseColWidth="10" defaultColWidth="12" defaultRowHeight="12.75"/>
  <cols>
    <col min="1" max="1" width="2.33203125" style="1" customWidth="1"/>
    <col min="2" max="3" width="13.83203125" style="1" customWidth="1"/>
    <col min="4" max="23" width="11.33203125" style="1" customWidth="1"/>
    <col min="24" max="16384" width="12" style="1"/>
  </cols>
  <sheetData>
    <row r="1" spans="1:23" ht="30" customHeight="1">
      <c r="A1" s="180" t="s">
        <v>0</v>
      </c>
      <c r="B1" s="181"/>
      <c r="C1" s="182"/>
      <c r="D1" s="171"/>
      <c r="E1" s="183"/>
      <c r="F1" s="183"/>
      <c r="G1" s="183"/>
      <c r="H1" s="183"/>
      <c r="I1" s="183"/>
      <c r="J1" s="183"/>
      <c r="K1" s="183"/>
      <c r="L1" s="183"/>
      <c r="M1" s="184"/>
      <c r="N1" s="183"/>
      <c r="O1" s="183"/>
      <c r="P1" s="183"/>
      <c r="Q1" s="183"/>
      <c r="R1" s="183"/>
      <c r="S1" s="183"/>
      <c r="T1" s="183"/>
      <c r="U1" s="183"/>
      <c r="V1" s="183"/>
      <c r="W1" s="191"/>
    </row>
    <row r="2" spans="1:23" ht="16.5" customHeight="1">
      <c r="A2" s="195" t="s">
        <v>1</v>
      </c>
      <c r="B2" s="196"/>
      <c r="C2" s="92" t="str">
        <f>[5]SKL!C2</f>
        <v>2017/18</v>
      </c>
      <c r="D2" s="185"/>
      <c r="E2" s="186"/>
      <c r="F2" s="186"/>
      <c r="G2" s="186"/>
      <c r="H2" s="186"/>
      <c r="I2" s="186"/>
      <c r="J2" s="186"/>
      <c r="K2" s="186"/>
      <c r="L2" s="186"/>
      <c r="M2" s="187"/>
      <c r="N2" s="192"/>
      <c r="O2" s="186"/>
      <c r="P2" s="186"/>
      <c r="Q2" s="186"/>
      <c r="R2" s="186"/>
      <c r="S2" s="186"/>
      <c r="T2" s="186"/>
      <c r="U2" s="186"/>
      <c r="V2" s="186"/>
      <c r="W2" s="193"/>
    </row>
    <row r="3" spans="1:23" ht="16.5" customHeight="1">
      <c r="A3" s="197" t="s">
        <v>2</v>
      </c>
      <c r="B3" s="198"/>
      <c r="C3" s="92" t="s">
        <v>33</v>
      </c>
      <c r="D3" s="188"/>
      <c r="E3" s="189"/>
      <c r="F3" s="189"/>
      <c r="G3" s="189"/>
      <c r="H3" s="189"/>
      <c r="I3" s="189"/>
      <c r="J3" s="189"/>
      <c r="K3" s="189"/>
      <c r="L3" s="189"/>
      <c r="M3" s="190"/>
      <c r="N3" s="189"/>
      <c r="O3" s="189"/>
      <c r="P3" s="189"/>
      <c r="Q3" s="189"/>
      <c r="R3" s="189"/>
      <c r="S3" s="189"/>
      <c r="T3" s="189"/>
      <c r="U3" s="189"/>
      <c r="V3" s="189"/>
      <c r="W3" s="194"/>
    </row>
    <row r="4" spans="1:23" ht="21" customHeight="1">
      <c r="A4" s="162" t="s">
        <v>3</v>
      </c>
      <c r="B4" s="163"/>
      <c r="C4" s="164"/>
      <c r="D4" s="171" t="s">
        <v>4</v>
      </c>
      <c r="E4" s="172"/>
      <c r="F4" s="173"/>
      <c r="G4" s="173"/>
      <c r="H4" s="173"/>
      <c r="I4" s="173"/>
      <c r="J4" s="173"/>
      <c r="K4" s="173"/>
      <c r="L4" s="173"/>
      <c r="M4" s="174"/>
      <c r="N4" s="178" t="s">
        <v>5</v>
      </c>
      <c r="O4" s="178"/>
      <c r="P4" s="178"/>
      <c r="Q4" s="178"/>
      <c r="R4" s="178"/>
      <c r="S4" s="178"/>
      <c r="T4" s="178"/>
      <c r="U4" s="178"/>
      <c r="V4" s="178"/>
      <c r="W4" s="179"/>
    </row>
    <row r="5" spans="1:23" ht="20.25" customHeight="1">
      <c r="A5" s="165"/>
      <c r="B5" s="166"/>
      <c r="C5" s="167"/>
      <c r="D5" s="175"/>
      <c r="E5" s="176"/>
      <c r="F5" s="176"/>
      <c r="G5" s="176"/>
      <c r="H5" s="176"/>
      <c r="I5" s="176"/>
      <c r="J5" s="176"/>
      <c r="K5" s="176"/>
      <c r="L5" s="176"/>
      <c r="M5" s="177"/>
      <c r="N5" s="169" t="s">
        <v>6</v>
      </c>
      <c r="O5" s="176"/>
      <c r="P5" s="169"/>
      <c r="Q5" s="169"/>
      <c r="R5" s="169"/>
      <c r="S5" s="169"/>
      <c r="T5" s="169"/>
      <c r="U5" s="169"/>
      <c r="V5" s="169"/>
      <c r="W5" s="170"/>
    </row>
    <row r="6" spans="1:23" ht="60" customHeight="1">
      <c r="A6" s="168"/>
      <c r="B6" s="169"/>
      <c r="C6" s="170"/>
      <c r="D6" s="2" t="s">
        <v>7</v>
      </c>
      <c r="E6" s="3" t="s">
        <v>8</v>
      </c>
      <c r="F6" s="3" t="s">
        <v>9</v>
      </c>
      <c r="G6" s="4" t="s">
        <v>10</v>
      </c>
      <c r="H6" s="3" t="s">
        <v>11</v>
      </c>
      <c r="I6" s="4" t="s">
        <v>12</v>
      </c>
      <c r="J6" s="3" t="s">
        <v>13</v>
      </c>
      <c r="K6" s="4" t="s">
        <v>14</v>
      </c>
      <c r="L6" s="3" t="s">
        <v>15</v>
      </c>
      <c r="M6" s="87" t="s">
        <v>16</v>
      </c>
      <c r="N6" s="11" t="s">
        <v>7</v>
      </c>
      <c r="O6" s="3" t="s">
        <v>8</v>
      </c>
      <c r="P6" s="3" t="s">
        <v>9</v>
      </c>
      <c r="Q6" s="4" t="s">
        <v>10</v>
      </c>
      <c r="R6" s="3" t="s">
        <v>11</v>
      </c>
      <c r="S6" s="4" t="s">
        <v>12</v>
      </c>
      <c r="T6" s="3" t="s">
        <v>13</v>
      </c>
      <c r="U6" s="4" t="s">
        <v>14</v>
      </c>
      <c r="V6" s="3" t="s">
        <v>15</v>
      </c>
      <c r="W6" s="5" t="s">
        <v>16</v>
      </c>
    </row>
    <row r="7" spans="1:23" ht="33" customHeight="1" thickBot="1">
      <c r="A7" s="152" t="s">
        <v>17</v>
      </c>
      <c r="B7" s="153"/>
      <c r="C7" s="154"/>
      <c r="D7" s="79">
        <f>SUM(E7:M7)</f>
        <v>8361</v>
      </c>
      <c r="E7" s="34">
        <f>SUM(E8,E9,E19)</f>
        <v>0</v>
      </c>
      <c r="F7" s="34">
        <f t="shared" ref="F7:M7" si="0">SUM(F8,F9,F19)</f>
        <v>2862</v>
      </c>
      <c r="G7" s="34">
        <f t="shared" si="0"/>
        <v>2059</v>
      </c>
      <c r="H7" s="34">
        <f t="shared" si="0"/>
        <v>0</v>
      </c>
      <c r="I7" s="34">
        <f t="shared" si="0"/>
        <v>2441</v>
      </c>
      <c r="J7" s="34">
        <f t="shared" si="0"/>
        <v>0</v>
      </c>
      <c r="K7" s="34">
        <f t="shared" si="0"/>
        <v>400</v>
      </c>
      <c r="L7" s="34">
        <f t="shared" si="0"/>
        <v>542</v>
      </c>
      <c r="M7" s="88">
        <f t="shared" si="0"/>
        <v>57</v>
      </c>
      <c r="N7" s="34">
        <f>SUM(O7:W7)</f>
        <v>179</v>
      </c>
      <c r="O7" s="34">
        <f>SUM(O8,O9,O19)</f>
        <v>0</v>
      </c>
      <c r="P7" s="34">
        <f t="shared" ref="P7:W7" si="1">SUM(P8,P9,P19)</f>
        <v>69</v>
      </c>
      <c r="Q7" s="34">
        <f t="shared" si="1"/>
        <v>54</v>
      </c>
      <c r="R7" s="34">
        <f t="shared" si="1"/>
        <v>0</v>
      </c>
      <c r="S7" s="34">
        <f t="shared" si="1"/>
        <v>38</v>
      </c>
      <c r="T7" s="34">
        <f t="shared" si="1"/>
        <v>0</v>
      </c>
      <c r="U7" s="34">
        <f t="shared" si="1"/>
        <v>3</v>
      </c>
      <c r="V7" s="34">
        <f t="shared" si="1"/>
        <v>13</v>
      </c>
      <c r="W7" s="34">
        <f t="shared" si="1"/>
        <v>2</v>
      </c>
    </row>
    <row r="8" spans="1:23" ht="24.75" customHeight="1" thickTop="1">
      <c r="A8" s="158" t="s">
        <v>18</v>
      </c>
      <c r="B8" s="159"/>
      <c r="C8" s="160"/>
      <c r="D8" s="80">
        <f>SUM(E8:M8)</f>
        <v>2996</v>
      </c>
      <c r="E8" s="81">
        <f>[5]SopäInt!E8</f>
        <v>0</v>
      </c>
      <c r="F8" s="81">
        <f>[5]SopäInt!F8</f>
        <v>983</v>
      </c>
      <c r="G8" s="81">
        <f>[5]SopäInt!G8</f>
        <v>823</v>
      </c>
      <c r="H8" s="82">
        <f>[5]SopäInt!H8</f>
        <v>0</v>
      </c>
      <c r="I8" s="82">
        <f>[5]SopäInt!I8</f>
        <v>1070</v>
      </c>
      <c r="J8" s="81">
        <f>[5]SopäInt!J8</f>
        <v>0</v>
      </c>
      <c r="K8" s="81">
        <f>[5]SopäInt!K8</f>
        <v>3</v>
      </c>
      <c r="L8" s="81">
        <f>[5]SopäInt!L8</f>
        <v>106</v>
      </c>
      <c r="M8" s="89">
        <f>[5]SopäInt!M8</f>
        <v>11</v>
      </c>
      <c r="N8" s="84">
        <f t="shared" ref="N8:N19" si="2">SUM(O8:W8)</f>
        <v>84</v>
      </c>
      <c r="O8" s="81">
        <f>[5]SopäInt!O8</f>
        <v>0</v>
      </c>
      <c r="P8" s="81">
        <f>[5]SopäInt!P8</f>
        <v>26</v>
      </c>
      <c r="Q8" s="81">
        <f>[5]SopäInt!Q8</f>
        <v>31</v>
      </c>
      <c r="R8" s="81">
        <f>[5]SopäInt!R8</f>
        <v>0</v>
      </c>
      <c r="S8" s="81">
        <f>[5]SopäInt!S8</f>
        <v>23</v>
      </c>
      <c r="T8" s="81">
        <f>[5]SopäInt!T8</f>
        <v>0</v>
      </c>
      <c r="U8" s="81">
        <f>[5]SopäInt!U8</f>
        <v>0</v>
      </c>
      <c r="V8" s="81">
        <f>[5]SopäInt!V8</f>
        <v>4</v>
      </c>
      <c r="W8" s="81">
        <f>[5]SopäInt!W8</f>
        <v>0</v>
      </c>
    </row>
    <row r="9" spans="1:23" ht="24.75" customHeight="1">
      <c r="A9" s="149" t="s">
        <v>19</v>
      </c>
      <c r="B9" s="150"/>
      <c r="C9" s="151"/>
      <c r="D9" s="83">
        <f>SUM(E9:M9)</f>
        <v>5365</v>
      </c>
      <c r="E9" s="44">
        <f>SUM(E10:E18)</f>
        <v>0</v>
      </c>
      <c r="F9" s="44">
        <f t="shared" ref="F9:M9" si="3">SUM(F10:F18)</f>
        <v>1879</v>
      </c>
      <c r="G9" s="44">
        <f t="shared" si="3"/>
        <v>1236</v>
      </c>
      <c r="H9" s="44">
        <f t="shared" si="3"/>
        <v>0</v>
      </c>
      <c r="I9" s="44">
        <f t="shared" si="3"/>
        <v>1371</v>
      </c>
      <c r="J9" s="44">
        <f t="shared" si="3"/>
        <v>0</v>
      </c>
      <c r="K9" s="44">
        <f t="shared" si="3"/>
        <v>397</v>
      </c>
      <c r="L9" s="44">
        <f t="shared" si="3"/>
        <v>436</v>
      </c>
      <c r="M9" s="44">
        <f t="shared" si="3"/>
        <v>46</v>
      </c>
      <c r="N9" s="44">
        <f t="shared" si="2"/>
        <v>95</v>
      </c>
      <c r="O9" s="44">
        <f>SUM(O10:O18)</f>
        <v>0</v>
      </c>
      <c r="P9" s="44">
        <f t="shared" ref="P9:W9" si="4">SUM(P10:P18)</f>
        <v>43</v>
      </c>
      <c r="Q9" s="44">
        <f t="shared" si="4"/>
        <v>23</v>
      </c>
      <c r="R9" s="44">
        <f t="shared" si="4"/>
        <v>0</v>
      </c>
      <c r="S9" s="44">
        <f t="shared" si="4"/>
        <v>15</v>
      </c>
      <c r="T9" s="44">
        <f t="shared" si="4"/>
        <v>0</v>
      </c>
      <c r="U9" s="44">
        <f t="shared" si="4"/>
        <v>3</v>
      </c>
      <c r="V9" s="44">
        <f t="shared" si="4"/>
        <v>9</v>
      </c>
      <c r="W9" s="44">
        <f t="shared" si="4"/>
        <v>2</v>
      </c>
    </row>
    <row r="10" spans="1:23" ht="24.75" customHeight="1">
      <c r="A10" s="76"/>
      <c r="B10" s="155" t="s">
        <v>20</v>
      </c>
      <c r="C10" s="156"/>
      <c r="D10" s="75">
        <f t="shared" ref="D10:D19" si="5">SUM(E10:M10)</f>
        <v>212</v>
      </c>
      <c r="E10" s="6">
        <f>[5]SopäInt!E10</f>
        <v>0</v>
      </c>
      <c r="F10" s="6">
        <f>[5]SopäInt!F10</f>
        <v>104</v>
      </c>
      <c r="G10" s="6">
        <f>[5]SopäInt!G10</f>
        <v>46</v>
      </c>
      <c r="H10" s="7">
        <f>[5]SopäInt!H10</f>
        <v>0</v>
      </c>
      <c r="I10" s="7">
        <f>[5]SopäInt!I10</f>
        <v>19</v>
      </c>
      <c r="J10" s="6">
        <f>[5]SopäInt!J10</f>
        <v>0</v>
      </c>
      <c r="K10" s="6">
        <f>[5]SopäInt!K10</f>
        <v>23</v>
      </c>
      <c r="L10" s="6">
        <f>[5]SopäInt!L10</f>
        <v>19</v>
      </c>
      <c r="M10" s="90">
        <f>[5]SopäInt!M10</f>
        <v>1</v>
      </c>
      <c r="N10" s="85">
        <f t="shared" si="2"/>
        <v>4</v>
      </c>
      <c r="O10" s="6">
        <f>[5]SopäInt!O10</f>
        <v>0</v>
      </c>
      <c r="P10" s="6">
        <f>[5]SopäInt!P10</f>
        <v>1</v>
      </c>
      <c r="Q10" s="6">
        <f>[5]SopäInt!Q10</f>
        <v>2</v>
      </c>
      <c r="R10" s="6">
        <f>[5]SopäInt!R10</f>
        <v>0</v>
      </c>
      <c r="S10" s="6">
        <f>[5]SopäInt!S10</f>
        <v>0</v>
      </c>
      <c r="T10" s="6">
        <f>[5]SopäInt!T10</f>
        <v>0</v>
      </c>
      <c r="U10" s="6">
        <f>[5]SopäInt!U10</f>
        <v>1</v>
      </c>
      <c r="V10" s="6">
        <f>[5]SopäInt!V10</f>
        <v>0</v>
      </c>
      <c r="W10" s="111">
        <f>[5]SopäInt!W10</f>
        <v>0</v>
      </c>
    </row>
    <row r="11" spans="1:23" ht="24.75" customHeight="1">
      <c r="A11" s="71"/>
      <c r="B11" s="157" t="s">
        <v>21</v>
      </c>
      <c r="C11" s="146"/>
      <c r="D11" s="70">
        <f t="shared" si="5"/>
        <v>416</v>
      </c>
      <c r="E11" s="72">
        <f>[5]SopäInt!E11</f>
        <v>0</v>
      </c>
      <c r="F11" s="72">
        <f>[5]SopäInt!F11</f>
        <v>144</v>
      </c>
      <c r="G11" s="72">
        <f>[5]SopäInt!G11</f>
        <v>83</v>
      </c>
      <c r="H11" s="73">
        <f>[5]SopäInt!H11</f>
        <v>0</v>
      </c>
      <c r="I11" s="73">
        <f>[5]SopäInt!I11</f>
        <v>79</v>
      </c>
      <c r="J11" s="72">
        <f>[5]SopäInt!J11</f>
        <v>0</v>
      </c>
      <c r="K11" s="72">
        <f>[5]SopäInt!K11</f>
        <v>79</v>
      </c>
      <c r="L11" s="72">
        <f>[5]SopäInt!L11</f>
        <v>30</v>
      </c>
      <c r="M11" s="91">
        <f>[5]SopäInt!M11</f>
        <v>1</v>
      </c>
      <c r="N11" s="86">
        <f t="shared" si="2"/>
        <v>5</v>
      </c>
      <c r="O11" s="72">
        <f>[5]SopäInt!O11</f>
        <v>0</v>
      </c>
      <c r="P11" s="72">
        <f>[5]SopäInt!P11</f>
        <v>1</v>
      </c>
      <c r="Q11" s="72">
        <f>[5]SopäInt!Q11</f>
        <v>3</v>
      </c>
      <c r="R11" s="72">
        <f>[5]SopäInt!R11</f>
        <v>0</v>
      </c>
      <c r="S11" s="72">
        <f>[5]SopäInt!S11</f>
        <v>1</v>
      </c>
      <c r="T11" s="72">
        <f>[5]SopäInt!T11</f>
        <v>0</v>
      </c>
      <c r="U11" s="72">
        <f>[5]SopäInt!U11</f>
        <v>0</v>
      </c>
      <c r="V11" s="72">
        <f>[5]SopäInt!V11</f>
        <v>0</v>
      </c>
      <c r="W11" s="73">
        <f>[5]SopäInt!W11</f>
        <v>0</v>
      </c>
    </row>
    <row r="12" spans="1:23" ht="24.75" customHeight="1">
      <c r="A12" s="77"/>
      <c r="B12" s="155" t="s">
        <v>22</v>
      </c>
      <c r="C12" s="156"/>
      <c r="D12" s="75">
        <f t="shared" si="5"/>
        <v>837</v>
      </c>
      <c r="E12" s="6">
        <f>[5]SopäInt!E12</f>
        <v>0</v>
      </c>
      <c r="F12" s="6">
        <f>[5]SopäInt!F12</f>
        <v>488</v>
      </c>
      <c r="G12" s="6">
        <f>[5]SopäInt!G12</f>
        <v>205</v>
      </c>
      <c r="H12" s="7">
        <f>[5]SopäInt!H12</f>
        <v>0</v>
      </c>
      <c r="I12" s="7">
        <f>[5]SopäInt!I12</f>
        <v>88</v>
      </c>
      <c r="J12" s="6">
        <f>[5]SopäInt!J12</f>
        <v>0</v>
      </c>
      <c r="K12" s="6">
        <f>[5]SopäInt!K12</f>
        <v>15</v>
      </c>
      <c r="L12" s="6">
        <f>[5]SopäInt!L12</f>
        <v>39</v>
      </c>
      <c r="M12" s="90">
        <f>[5]SopäInt!M12</f>
        <v>2</v>
      </c>
      <c r="N12" s="85">
        <f t="shared" si="2"/>
        <v>32</v>
      </c>
      <c r="O12" s="6">
        <f>[5]SopäInt!O12</f>
        <v>0</v>
      </c>
      <c r="P12" s="6">
        <f>[5]SopäInt!P12</f>
        <v>19</v>
      </c>
      <c r="Q12" s="6">
        <f>[5]SopäInt!Q12</f>
        <v>9</v>
      </c>
      <c r="R12" s="6">
        <f>[5]SopäInt!R12</f>
        <v>0</v>
      </c>
      <c r="S12" s="6">
        <f>[5]SopäInt!S12</f>
        <v>0</v>
      </c>
      <c r="T12" s="6">
        <f>[5]SopäInt!T12</f>
        <v>0</v>
      </c>
      <c r="U12" s="6">
        <f>[5]SopäInt!U12</f>
        <v>1</v>
      </c>
      <c r="V12" s="6">
        <f>[5]SopäInt!V12</f>
        <v>3</v>
      </c>
      <c r="W12" s="7">
        <f>[5]SopäInt!W12</f>
        <v>0</v>
      </c>
    </row>
    <row r="13" spans="1:23" ht="24.75" customHeight="1">
      <c r="A13" s="74"/>
      <c r="B13" s="145" t="s">
        <v>23</v>
      </c>
      <c r="C13" s="161"/>
      <c r="D13" s="70">
        <f t="shared" si="5"/>
        <v>831</v>
      </c>
      <c r="E13" s="72">
        <f>[5]SopäInt!E13</f>
        <v>0</v>
      </c>
      <c r="F13" s="72">
        <f>[5]SopäInt!F13</f>
        <v>293</v>
      </c>
      <c r="G13" s="72">
        <f>[5]SopäInt!G13</f>
        <v>177</v>
      </c>
      <c r="H13" s="73">
        <f>[5]SopäInt!H13</f>
        <v>0</v>
      </c>
      <c r="I13" s="73">
        <f>[5]SopäInt!I13</f>
        <v>138</v>
      </c>
      <c r="J13" s="72">
        <f>[5]SopäInt!J13</f>
        <v>0</v>
      </c>
      <c r="K13" s="72">
        <f>[5]SopäInt!K13</f>
        <v>137</v>
      </c>
      <c r="L13" s="72">
        <f>[5]SopäInt!L13</f>
        <v>83</v>
      </c>
      <c r="M13" s="91">
        <f>[5]SopäInt!M13</f>
        <v>3</v>
      </c>
      <c r="N13" s="86">
        <f t="shared" si="2"/>
        <v>13</v>
      </c>
      <c r="O13" s="72">
        <f>[5]SopäInt!O13</f>
        <v>0</v>
      </c>
      <c r="P13" s="72">
        <f>[5]SopäInt!P13</f>
        <v>10</v>
      </c>
      <c r="Q13" s="72">
        <f>[5]SopäInt!Q13</f>
        <v>1</v>
      </c>
      <c r="R13" s="72">
        <f>[5]SopäInt!R13</f>
        <v>0</v>
      </c>
      <c r="S13" s="72">
        <f>[5]SopäInt!S13</f>
        <v>1</v>
      </c>
      <c r="T13" s="72">
        <f>[5]SopäInt!T13</f>
        <v>0</v>
      </c>
      <c r="U13" s="72">
        <f>[5]SopäInt!U13</f>
        <v>0</v>
      </c>
      <c r="V13" s="72">
        <f>[5]SopäInt!V13</f>
        <v>1</v>
      </c>
      <c r="W13" s="73">
        <f>[5]SopäInt!W13</f>
        <v>0</v>
      </c>
    </row>
    <row r="14" spans="1:23" ht="24.75" customHeight="1">
      <c r="A14" s="76"/>
      <c r="B14" s="155" t="s">
        <v>24</v>
      </c>
      <c r="C14" s="156"/>
      <c r="D14" s="75">
        <f t="shared" si="5"/>
        <v>316</v>
      </c>
      <c r="E14" s="6">
        <f>[5]SopäInt!E14</f>
        <v>0</v>
      </c>
      <c r="F14" s="6">
        <f>[5]SopäInt!F14</f>
        <v>160</v>
      </c>
      <c r="G14" s="6">
        <f>[5]SopäInt!G14</f>
        <v>85</v>
      </c>
      <c r="H14" s="7">
        <f>[5]SopäInt!H14</f>
        <v>0</v>
      </c>
      <c r="I14" s="7">
        <f>[5]SopäInt!I14</f>
        <v>45</v>
      </c>
      <c r="J14" s="6">
        <f>[5]SopäInt!J14</f>
        <v>0</v>
      </c>
      <c r="K14" s="6">
        <f>[5]SopäInt!K14</f>
        <v>19</v>
      </c>
      <c r="L14" s="6">
        <f>[5]SopäInt!L14</f>
        <v>2</v>
      </c>
      <c r="M14" s="90">
        <f>[5]SopäInt!M14</f>
        <v>5</v>
      </c>
      <c r="N14" s="85">
        <f t="shared" si="2"/>
        <v>11</v>
      </c>
      <c r="O14" s="6">
        <f>[5]SopäInt!O14</f>
        <v>0</v>
      </c>
      <c r="P14" s="6">
        <f>[5]SopäInt!P14</f>
        <v>5</v>
      </c>
      <c r="Q14" s="6">
        <f>[5]SopäInt!Q14</f>
        <v>3</v>
      </c>
      <c r="R14" s="6">
        <f>[5]SopäInt!R14</f>
        <v>0</v>
      </c>
      <c r="S14" s="6">
        <f>[5]SopäInt!S14</f>
        <v>3</v>
      </c>
      <c r="T14" s="6">
        <f>[5]SopäInt!T14</f>
        <v>0</v>
      </c>
      <c r="U14" s="6">
        <f>[5]SopäInt!U14</f>
        <v>0</v>
      </c>
      <c r="V14" s="6">
        <f>[5]SopäInt!V14</f>
        <v>0</v>
      </c>
      <c r="W14" s="7">
        <f>[5]SopäInt!W14</f>
        <v>0</v>
      </c>
    </row>
    <row r="15" spans="1:23" ht="24.75" customHeight="1">
      <c r="A15" s="71"/>
      <c r="B15" s="145" t="s">
        <v>25</v>
      </c>
      <c r="C15" s="146"/>
      <c r="D15" s="70">
        <f t="shared" si="5"/>
        <v>2753</v>
      </c>
      <c r="E15" s="72">
        <f>[5]SopäInt!E15</f>
        <v>0</v>
      </c>
      <c r="F15" s="72">
        <f>[5]SopäInt!F15</f>
        <v>690</v>
      </c>
      <c r="G15" s="72">
        <f>[5]SopäInt!G15</f>
        <v>640</v>
      </c>
      <c r="H15" s="73">
        <f>[5]SopäInt!H15</f>
        <v>0</v>
      </c>
      <c r="I15" s="73">
        <f>[5]SopäInt!I15</f>
        <v>1002</v>
      </c>
      <c r="J15" s="72">
        <f>[5]SopäInt!J15</f>
        <v>0</v>
      </c>
      <c r="K15" s="72">
        <f>[5]SopäInt!K15</f>
        <v>124</v>
      </c>
      <c r="L15" s="72">
        <f>[5]SopäInt!L15</f>
        <v>263</v>
      </c>
      <c r="M15" s="91">
        <f>[5]SopäInt!M15</f>
        <v>34</v>
      </c>
      <c r="N15" s="86">
        <f t="shared" si="2"/>
        <v>30</v>
      </c>
      <c r="O15" s="72">
        <f>[5]SopäInt!O15</f>
        <v>0</v>
      </c>
      <c r="P15" s="72">
        <f>[5]SopäInt!P15</f>
        <v>7</v>
      </c>
      <c r="Q15" s="72">
        <f>[5]SopäInt!Q15</f>
        <v>5</v>
      </c>
      <c r="R15" s="72">
        <f>[5]SopäInt!R15</f>
        <v>0</v>
      </c>
      <c r="S15" s="72">
        <f>[5]SopäInt!S15</f>
        <v>10</v>
      </c>
      <c r="T15" s="72">
        <f>[5]SopäInt!T15</f>
        <v>0</v>
      </c>
      <c r="U15" s="72">
        <f>[5]SopäInt!U15</f>
        <v>1</v>
      </c>
      <c r="V15" s="72">
        <f>[5]SopäInt!V15</f>
        <v>5</v>
      </c>
      <c r="W15" s="73">
        <f>[5]SopäInt!W15</f>
        <v>2</v>
      </c>
    </row>
    <row r="16" spans="1:23" s="78" customFormat="1" ht="24.75" customHeight="1">
      <c r="A16" s="77"/>
      <c r="B16" s="155" t="s">
        <v>26</v>
      </c>
      <c r="C16" s="156"/>
      <c r="D16" s="75">
        <f t="shared" si="5"/>
        <v>0</v>
      </c>
      <c r="E16" s="6">
        <f>[5]SopäInt!E16</f>
        <v>0</v>
      </c>
      <c r="F16" s="6">
        <f>[5]SopäInt!F16</f>
        <v>0</v>
      </c>
      <c r="G16" s="6">
        <f>[5]SopäInt!G16</f>
        <v>0</v>
      </c>
      <c r="H16" s="7">
        <f>[5]SopäInt!H16</f>
        <v>0</v>
      </c>
      <c r="I16" s="7">
        <f>[5]SopäInt!I16</f>
        <v>0</v>
      </c>
      <c r="J16" s="6">
        <f>[5]SopäInt!J16</f>
        <v>0</v>
      </c>
      <c r="K16" s="6">
        <f>[5]SopäInt!K16</f>
        <v>0</v>
      </c>
      <c r="L16" s="6">
        <f>[5]SopäInt!L16</f>
        <v>0</v>
      </c>
      <c r="M16" s="90">
        <f>[5]SopäInt!M16</f>
        <v>0</v>
      </c>
      <c r="N16" s="85">
        <f t="shared" si="2"/>
        <v>0</v>
      </c>
      <c r="O16" s="6">
        <f>[5]SopäInt!O16</f>
        <v>0</v>
      </c>
      <c r="P16" s="6">
        <f>[5]SopäInt!P16</f>
        <v>0</v>
      </c>
      <c r="Q16" s="6">
        <f>[5]SopäInt!Q16</f>
        <v>0</v>
      </c>
      <c r="R16" s="6">
        <f>[5]SopäInt!R16</f>
        <v>0</v>
      </c>
      <c r="S16" s="6">
        <f>[5]SopäInt!S16</f>
        <v>0</v>
      </c>
      <c r="T16" s="6">
        <f>[5]SopäInt!T16</f>
        <v>0</v>
      </c>
      <c r="U16" s="6">
        <f>[5]SopäInt!U16</f>
        <v>0</v>
      </c>
      <c r="V16" s="6">
        <f>[5]SopäInt!V16</f>
        <v>0</v>
      </c>
      <c r="W16" s="7">
        <f>[5]SopäInt!W16</f>
        <v>0</v>
      </c>
    </row>
    <row r="17" spans="1:23" ht="24.75" customHeight="1">
      <c r="A17" s="74"/>
      <c r="B17" s="145" t="s">
        <v>27</v>
      </c>
      <c r="C17" s="146"/>
      <c r="D17" s="70">
        <f t="shared" si="5"/>
        <v>0</v>
      </c>
      <c r="E17" s="72">
        <f>[5]SopäInt!E17</f>
        <v>0</v>
      </c>
      <c r="F17" s="72">
        <f>[5]SopäInt!F17</f>
        <v>0</v>
      </c>
      <c r="G17" s="72">
        <f>[5]SopäInt!G17</f>
        <v>0</v>
      </c>
      <c r="H17" s="73">
        <f>[5]SopäInt!H17</f>
        <v>0</v>
      </c>
      <c r="I17" s="73">
        <f>[5]SopäInt!I17</f>
        <v>0</v>
      </c>
      <c r="J17" s="72">
        <f>[5]SopäInt!J17</f>
        <v>0</v>
      </c>
      <c r="K17" s="72">
        <f>[5]SopäInt!K17</f>
        <v>0</v>
      </c>
      <c r="L17" s="72">
        <f>[5]SopäInt!L17</f>
        <v>0</v>
      </c>
      <c r="M17" s="91">
        <f>[5]SopäInt!M17</f>
        <v>0</v>
      </c>
      <c r="N17" s="86">
        <f t="shared" si="2"/>
        <v>0</v>
      </c>
      <c r="O17" s="72">
        <f>[5]SopäInt!O17</f>
        <v>0</v>
      </c>
      <c r="P17" s="72">
        <f>[5]SopäInt!P17</f>
        <v>0</v>
      </c>
      <c r="Q17" s="72">
        <f>[5]SopäInt!Q17</f>
        <v>0</v>
      </c>
      <c r="R17" s="72">
        <f>[5]SopäInt!R17</f>
        <v>0</v>
      </c>
      <c r="S17" s="72">
        <f>[5]SopäInt!S17</f>
        <v>0</v>
      </c>
      <c r="T17" s="72">
        <f>[5]SopäInt!T17</f>
        <v>0</v>
      </c>
      <c r="U17" s="72">
        <f>[5]SopäInt!U17</f>
        <v>0</v>
      </c>
      <c r="V17" s="72">
        <f>[5]SopäInt!V17</f>
        <v>0</v>
      </c>
      <c r="W17" s="72">
        <f>[5]SopäInt!W17</f>
        <v>0</v>
      </c>
    </row>
    <row r="18" spans="1:23" s="78" customFormat="1" ht="24.75" customHeight="1">
      <c r="A18" s="76"/>
      <c r="B18" s="147" t="s">
        <v>28</v>
      </c>
      <c r="C18" s="148"/>
      <c r="D18" s="75">
        <f t="shared" si="5"/>
        <v>0</v>
      </c>
      <c r="E18" s="6">
        <f>[5]SopäInt!E18</f>
        <v>0</v>
      </c>
      <c r="F18" s="6">
        <f>[5]SopäInt!F18</f>
        <v>0</v>
      </c>
      <c r="G18" s="6">
        <f>[5]SopäInt!G18</f>
        <v>0</v>
      </c>
      <c r="H18" s="7">
        <f>[5]SopäInt!H18</f>
        <v>0</v>
      </c>
      <c r="I18" s="7">
        <f>[5]SopäInt!I18</f>
        <v>0</v>
      </c>
      <c r="J18" s="6">
        <f>[5]SopäInt!J18</f>
        <v>0</v>
      </c>
      <c r="K18" s="6">
        <f>[5]SopäInt!K18</f>
        <v>0</v>
      </c>
      <c r="L18" s="6">
        <f>[5]SopäInt!L18</f>
        <v>0</v>
      </c>
      <c r="M18" s="90">
        <f>[5]SopäInt!M18</f>
        <v>0</v>
      </c>
      <c r="N18" s="85">
        <f t="shared" si="2"/>
        <v>0</v>
      </c>
      <c r="O18" s="6">
        <f>[5]SopäInt!O18</f>
        <v>0</v>
      </c>
      <c r="P18" s="6">
        <f>[5]SopäInt!P18</f>
        <v>0</v>
      </c>
      <c r="Q18" s="6">
        <f>[5]SopäInt!Q18</f>
        <v>0</v>
      </c>
      <c r="R18" s="6">
        <f>[5]SopäInt!R18</f>
        <v>0</v>
      </c>
      <c r="S18" s="6">
        <f>[5]SopäInt!S18</f>
        <v>0</v>
      </c>
      <c r="T18" s="6">
        <f>[5]SopäInt!T18</f>
        <v>0</v>
      </c>
      <c r="U18" s="6">
        <f>[5]SopäInt!U18</f>
        <v>0</v>
      </c>
      <c r="V18" s="6">
        <f>[5]SopäInt!V18</f>
        <v>0</v>
      </c>
      <c r="W18" s="6">
        <f>[5]SopäInt!W18</f>
        <v>0</v>
      </c>
    </row>
    <row r="19" spans="1:23" ht="24.75" customHeight="1">
      <c r="A19" s="149" t="s">
        <v>104</v>
      </c>
      <c r="B19" s="150"/>
      <c r="C19" s="151"/>
      <c r="D19" s="101">
        <f t="shared" si="5"/>
        <v>0</v>
      </c>
      <c r="E19" s="102">
        <f>[5]SopäInt!E19</f>
        <v>0</v>
      </c>
      <c r="F19" s="103">
        <f>[5]SopäInt!F19</f>
        <v>0</v>
      </c>
      <c r="G19" s="102">
        <f>[5]SopäInt!G19</f>
        <v>0</v>
      </c>
      <c r="H19" s="102">
        <f>[5]SopäInt!H19</f>
        <v>0</v>
      </c>
      <c r="I19" s="102">
        <f>[5]SopäInt!I19</f>
        <v>0</v>
      </c>
      <c r="J19" s="102">
        <f>[5]SopäInt!J19</f>
        <v>0</v>
      </c>
      <c r="K19" s="102">
        <f>[5]SopäInt!K19</f>
        <v>0</v>
      </c>
      <c r="L19" s="102">
        <f>[5]SopäInt!L19</f>
        <v>0</v>
      </c>
      <c r="M19" s="104">
        <f>[5]SopäInt!M19</f>
        <v>0</v>
      </c>
      <c r="N19" s="105">
        <f t="shared" si="2"/>
        <v>0</v>
      </c>
      <c r="O19" s="102">
        <f>[5]SopäInt!O19</f>
        <v>0</v>
      </c>
      <c r="P19" s="102">
        <f>[5]SopäInt!P19</f>
        <v>0</v>
      </c>
      <c r="Q19" s="102">
        <f>[5]SopäInt!Q19</f>
        <v>0</v>
      </c>
      <c r="R19" s="102">
        <f>[5]SopäInt!R19</f>
        <v>0</v>
      </c>
      <c r="S19" s="102">
        <f>[5]SopäInt!S19</f>
        <v>0</v>
      </c>
      <c r="T19" s="102">
        <f>[5]SopäInt!T19</f>
        <v>0</v>
      </c>
      <c r="U19" s="102">
        <f>[5]SopäInt!U19</f>
        <v>0</v>
      </c>
      <c r="V19" s="102">
        <f>[5]SopäInt!V19</f>
        <v>0</v>
      </c>
      <c r="W19" s="102">
        <f>[5]SopäInt!W19</f>
        <v>0</v>
      </c>
    </row>
    <row r="20" spans="1:23" ht="35.25" customHeight="1">
      <c r="A20" s="8"/>
      <c r="B20" s="8"/>
      <c r="C20" s="8"/>
      <c r="D20" s="8"/>
      <c r="E20" s="8"/>
      <c r="F20" s="8"/>
    </row>
    <row r="21" spans="1:23" ht="14.25" customHeight="1">
      <c r="A21" s="8"/>
      <c r="B21" s="8"/>
      <c r="C21" s="8"/>
      <c r="D21" s="8"/>
      <c r="E21" s="8"/>
      <c r="F21" s="8"/>
    </row>
    <row r="22" spans="1:23" ht="14.25" customHeight="1"/>
    <row r="23" spans="1:23" ht="14.25" customHeight="1"/>
    <row r="24" spans="1:23" ht="14.25" customHeight="1"/>
    <row r="25" spans="1:23" ht="14.25" customHeight="1"/>
    <row r="26" spans="1:23" ht="14.25" customHeight="1"/>
    <row r="27" spans="1:23" ht="14.25" customHeight="1"/>
    <row r="28" spans="1:23" ht="14.25" customHeight="1"/>
    <row r="29" spans="1:23" ht="14.25" customHeight="1"/>
    <row r="30" spans="1:23" ht="14.25" customHeight="1"/>
    <row r="31" spans="1:23" ht="14.25" customHeight="1"/>
    <row r="32" spans="1:2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9" customHeight="1"/>
    <row r="49" ht="33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9" customHeight="1"/>
    <row r="76" ht="30" customHeight="1"/>
    <row r="92" spans="1:6">
      <c r="A92" s="9"/>
      <c r="B92" s="9"/>
      <c r="C92" s="9"/>
      <c r="D92" s="9"/>
      <c r="E92" s="9"/>
      <c r="F92" s="9"/>
    </row>
    <row r="93" spans="1:6">
      <c r="A93" s="9"/>
      <c r="B93" s="9"/>
      <c r="C93" s="9"/>
      <c r="D93" s="9"/>
      <c r="E93" s="9"/>
      <c r="F93" s="9"/>
    </row>
    <row r="94" spans="1:6">
      <c r="A94" s="9"/>
      <c r="B94" s="9"/>
      <c r="C94" s="9"/>
      <c r="D94" s="9"/>
      <c r="E94" s="9"/>
      <c r="F94" s="9"/>
    </row>
  </sheetData>
  <sheetProtection formatCells="0" formatColumns="0" formatRows="0"/>
  <mergeCells count="22">
    <mergeCell ref="A4:C6"/>
    <mergeCell ref="D4:M5"/>
    <mergeCell ref="N4:W4"/>
    <mergeCell ref="N5:W5"/>
    <mergeCell ref="A1:C1"/>
    <mergeCell ref="D1:M3"/>
    <mergeCell ref="N1:W3"/>
    <mergeCell ref="A2:B2"/>
    <mergeCell ref="A3:B3"/>
    <mergeCell ref="B17:C17"/>
    <mergeCell ref="B18:C18"/>
    <mergeCell ref="A19:C19"/>
    <mergeCell ref="A7:C7"/>
    <mergeCell ref="A9:C9"/>
    <mergeCell ref="B10:C10"/>
    <mergeCell ref="B11:C11"/>
    <mergeCell ref="B12:C12"/>
    <mergeCell ref="A8:C8"/>
    <mergeCell ref="B13:C13"/>
    <mergeCell ref="B14:C14"/>
    <mergeCell ref="B15:C15"/>
    <mergeCell ref="B16:C16"/>
  </mergeCells>
  <printOptions horizontalCentered="1" verticalCentered="1" headings="1"/>
  <pageMargins left="0.70866141732283472" right="0.6692913385826772" top="0.78740157480314965" bottom="0.78740157480314965" header="0.51181102362204722" footer="0.51181102362204722"/>
  <pageSetup paperSize="9" scale="80" pageOrder="overThenDown" orientation="landscape" r:id="rId1"/>
  <headerFooter alignWithMargins="0">
    <oddHeader>&amp;R&amp;"Arial,Standard"Seite &amp;P</oddHeader>
    <oddFooter>&amp;C&amp;"Arial,Standard"&amp;F&amp;R&amp;"Arial,Standard"Blatt "&amp;A"</oddFooter>
  </headerFooter>
  <colBreaks count="1" manualBreakCount="1">
    <brk id="13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36</vt:i4>
      </vt:variant>
    </vt:vector>
  </HeadingPairs>
  <TitlesOfParts>
    <vt:vector size="57" baseType="lpstr">
      <vt:lpstr>SoPäInt</vt:lpstr>
      <vt:lpstr>Fußnoten</vt:lpstr>
      <vt:lpstr>Erläuterungen</vt:lpstr>
      <vt:lpstr>D</vt:lpstr>
      <vt:lpstr>Quoten D</vt:lpstr>
      <vt:lpstr>BW</vt:lpstr>
      <vt:lpstr>BY</vt:lpstr>
      <vt:lpstr>BE</vt:lpstr>
      <vt:lpstr>BB</vt:lpstr>
      <vt:lpstr>HB</vt:lpstr>
      <vt:lpstr>HH</vt:lpstr>
      <vt:lpstr>HE</vt:lpstr>
      <vt:lpstr>MV</vt:lpstr>
      <vt:lpstr>NI</vt:lpstr>
      <vt:lpstr>NW</vt:lpstr>
      <vt:lpstr>RP</vt:lpstr>
      <vt:lpstr>SL</vt:lpstr>
      <vt:lpstr>SN</vt:lpstr>
      <vt:lpstr>ST</vt:lpstr>
      <vt:lpstr>SH</vt:lpstr>
      <vt:lpstr>TH</vt:lpstr>
      <vt:lpstr>BB!Druckbereich</vt:lpstr>
      <vt:lpstr>BE!Druckbereich</vt:lpstr>
      <vt:lpstr>BW!Druckbereich</vt:lpstr>
      <vt:lpstr>BY!Druckbereich</vt:lpstr>
      <vt:lpstr>D!Druckbereich</vt:lpstr>
      <vt:lpstr>Erläuterungen!Druckbereich</vt:lpstr>
      <vt:lpstr>HB!Druckbereich</vt:lpstr>
      <vt:lpstr>HE!Druckbereich</vt:lpstr>
      <vt:lpstr>HH!Druckbereich</vt:lpstr>
      <vt:lpstr>MV!Druckbereich</vt:lpstr>
      <vt:lpstr>NI!Druckbereich</vt:lpstr>
      <vt:lpstr>NW!Druckbereich</vt:lpstr>
      <vt:lpstr>RP!Druckbereich</vt:lpstr>
      <vt:lpstr>SH!Druckbereich</vt:lpstr>
      <vt:lpstr>SL!Druckbereich</vt:lpstr>
      <vt:lpstr>SN!Druckbereich</vt:lpstr>
      <vt:lpstr>ST!Druckbereich</vt:lpstr>
      <vt:lpstr>TH!Druckbereich</vt:lpstr>
      <vt:lpstr>BB!Drucktitel</vt:lpstr>
      <vt:lpstr>BE!Drucktitel</vt:lpstr>
      <vt:lpstr>BW!Drucktitel</vt:lpstr>
      <vt:lpstr>BY!Drucktitel</vt:lpstr>
      <vt:lpstr>D!Drucktitel</vt:lpstr>
      <vt:lpstr>HB!Drucktitel</vt:lpstr>
      <vt:lpstr>HE!Drucktitel</vt:lpstr>
      <vt:lpstr>HH!Drucktitel</vt:lpstr>
      <vt:lpstr>MV!Drucktitel</vt:lpstr>
      <vt:lpstr>NI!Drucktitel</vt:lpstr>
      <vt:lpstr>NW!Drucktitel</vt:lpstr>
      <vt:lpstr>'Quoten D'!Drucktitel</vt:lpstr>
      <vt:lpstr>RP!Drucktitel</vt:lpstr>
      <vt:lpstr>SH!Drucktitel</vt:lpstr>
      <vt:lpstr>SL!Drucktitel</vt:lpstr>
      <vt:lpstr>SN!Drucktitel</vt:lpstr>
      <vt:lpstr>ST!Drucktitel</vt:lpstr>
      <vt:lpstr>TH!Drucktitel</vt:lpstr>
    </vt:vector>
  </TitlesOfParts>
  <Company>KMK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Henselin</dc:creator>
  <cp:lastModifiedBy>Henselin, Paula</cp:lastModifiedBy>
  <cp:lastPrinted>2020-01-27T07:53:26Z</cp:lastPrinted>
  <dcterms:created xsi:type="dcterms:W3CDTF">2016-09-14T09:28:40Z</dcterms:created>
  <dcterms:modified xsi:type="dcterms:W3CDTF">2020-02-14T10:41:25Z</dcterms:modified>
</cp:coreProperties>
</file>